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9375" tabRatio="933" activeTab="0"/>
  </bookViews>
  <sheets>
    <sheet name="МЛ" sheetId="1" r:id="rId1"/>
    <sheet name="ППюн" sheetId="2" r:id="rId2"/>
    <sheet name="ППд А" sheetId="3" r:id="rId3"/>
    <sheet name="ППд В" sheetId="4" r:id="rId4"/>
    <sheet name="Sp.C" sheetId="5" r:id="rId5"/>
    <sheet name="Intr.D" sheetId="6" r:id="rId6"/>
    <sheet name="Судейская" sheetId="7" r:id="rId7"/>
  </sheets>
  <definedNames>
    <definedName name="_xlnm.Print_Area" localSheetId="5">'Intr.D'!$A$1:$Z$19</definedName>
    <definedName name="_xlnm.Print_Area" localSheetId="4">'Sp.C'!$A$1:$Z$21</definedName>
    <definedName name="_xlnm.Print_Area" localSheetId="0">'МЛ'!$A$1:$L$23</definedName>
    <definedName name="_xlnm.Print_Area" localSheetId="2">'ППд А'!$A$1:$AA$18</definedName>
    <definedName name="_xlnm.Print_Area" localSheetId="3">'ППд В'!$A$1:$AA$18</definedName>
    <definedName name="_xlnm.Print_Area" localSheetId="1">'ППюн'!$A$1:$Z$22</definedName>
  </definedNames>
  <calcPr fullCalcOnLoad="1"/>
</workbook>
</file>

<file path=xl/sharedStrings.xml><?xml version="1.0" encoding="utf-8"?>
<sst xmlns="http://schemas.openxmlformats.org/spreadsheetml/2006/main" count="479" uniqueCount="150">
  <si>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</si>
  <si>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</si>
  <si>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</si>
  <si>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</si>
  <si>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</si>
  <si>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</si>
  <si>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</si>
  <si>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</si>
  <si>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</si>
  <si>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</si>
  <si>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</si>
  <si>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</si>
  <si>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</si>
  <si>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</si>
  <si>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</si>
  <si>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</si>
  <si>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</si>
  <si>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</si>
  <si>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</si>
  <si>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</si>
  <si>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</si>
  <si>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</si>
  <si>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</si>
  <si>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</si>
  <si>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</si>
  <si>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</si>
  <si>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</si>
  <si>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</si>
  <si>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</si>
  <si>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</si>
  <si>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</si>
  <si>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</si>
  <si>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</si>
  <si>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</si>
  <si>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</si>
  <si>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</si>
  <si>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</si>
  <si>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</si>
  <si>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</si>
  <si>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Член ГСК</t>
  </si>
  <si>
    <t>Ветеринарный врач</t>
  </si>
  <si>
    <t>Допущен</t>
  </si>
  <si>
    <t xml:space="preserve">Главный судья </t>
  </si>
  <si>
    <t>-</t>
  </si>
  <si>
    <t>Член ГСК, Технический Делегат</t>
  </si>
  <si>
    <t>М</t>
  </si>
  <si>
    <t>Технический делегат</t>
  </si>
  <si>
    <t>Ассистент ст.судьи</t>
  </si>
  <si>
    <t>Блюменталь Н.А.</t>
  </si>
  <si>
    <t>Блюменталь Н. - 1К - Санкт-Петербург</t>
  </si>
  <si>
    <t>Читчик</t>
  </si>
  <si>
    <t>Медиана</t>
  </si>
  <si>
    <t>Морковкин Г. - 1К - Ленинградская область</t>
  </si>
  <si>
    <t>Морковкин Г.Н.</t>
  </si>
  <si>
    <t>Морковкин Г.</t>
  </si>
  <si>
    <t>С</t>
  </si>
  <si>
    <t>Секретарь</t>
  </si>
  <si>
    <t>Шеф-стюард</t>
  </si>
  <si>
    <t>Бондаренко Е.С.</t>
  </si>
  <si>
    <t>б/к</t>
  </si>
  <si>
    <t>Справка о составе судейской коллегии:</t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</si>
  <si>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</si>
  <si>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</si>
  <si>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</si>
  <si>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</si>
  <si>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</si>
  <si>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</si>
  <si>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</si>
  <si>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</si>
  <si>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r>
      <t>ДРОЗД</t>
    </r>
    <r>
      <rPr>
        <sz val="9"/>
        <rFont val="Verdana"/>
        <family val="2"/>
      </rPr>
      <t>-00, мер., сер., полукр., Запад, Россия</t>
    </r>
  </si>
  <si>
    <t>016113</t>
  </si>
  <si>
    <t>Корнейчик О.</t>
  </si>
  <si>
    <t>Ганюшкина Л.</t>
  </si>
  <si>
    <t>ПРЕДВАРИТЕЛЬНЫЙ ПРИЗ А. Дети (FEI 2020)</t>
  </si>
  <si>
    <t>ЧКК "Пудость" /
Ленинградская область</t>
  </si>
  <si>
    <t>КСК "WINNER" / Ленинградская область</t>
  </si>
  <si>
    <t>ЧКК "Пудость"/ 
Ленинградская область</t>
  </si>
  <si>
    <r>
      <t>ЗАВТРАК</t>
    </r>
    <r>
      <rPr>
        <sz val="9"/>
        <rFont val="Verdana"/>
        <family val="2"/>
      </rPr>
      <t>-03,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жер, рыж, буд, Зачинщик, кз им. Первой Конной Армии</t>
    </r>
  </si>
  <si>
    <t>004409</t>
  </si>
  <si>
    <t>СПб ГБОУ ДОД СДЮСШОР по кс и сп</t>
  </si>
  <si>
    <r>
      <t xml:space="preserve">БУНИНА </t>
    </r>
    <r>
      <rPr>
        <sz val="9"/>
        <rFont val="Verdana"/>
        <family val="2"/>
      </rPr>
      <t>Александра</t>
    </r>
  </si>
  <si>
    <t xml:space="preserve">Тест Special C 2008 </t>
  </si>
  <si>
    <t>Крутина О.</t>
  </si>
  <si>
    <t>Бондаренко Е. - 1К - Ленинградская область</t>
  </si>
  <si>
    <r>
      <rPr>
        <b/>
        <sz val="14"/>
        <rFont val="Verdana"/>
        <family val="2"/>
      </rPr>
      <t xml:space="preserve">ВСЕВОЛОЖСКИЕ КОННЫЕ ИГРЫ 2021, ЭТАП
Муниципальные соревнования
</t>
    </r>
  </si>
  <si>
    <t>Мальчики и девочки до 15 лет,
 юноши и девушки 14-18 лет, юниоры и юниорки 16-21 лет, мужчины и женщины</t>
  </si>
  <si>
    <t>06 января 2021г.</t>
  </si>
  <si>
    <t>ВСЕВОЛОЖСКИЕ КОННЫЕ ИГРЫ 2021, ЭТАП
Муниципальные соревнования</t>
  </si>
  <si>
    <t xml:space="preserve">Предварительный приз. Юноши </t>
  </si>
  <si>
    <r>
      <t xml:space="preserve">Зачет "Юноши"
</t>
    </r>
    <r>
      <rPr>
        <sz val="10"/>
        <rFont val="Verdana"/>
        <family val="2"/>
      </rPr>
      <t>юноши и девушки 14-18 лет</t>
    </r>
  </si>
  <si>
    <r>
      <t xml:space="preserve">Зачет "Любители"
</t>
    </r>
    <r>
      <rPr>
        <sz val="10"/>
        <rFont val="Verdana"/>
        <family val="2"/>
      </rPr>
      <t>юниоры и юниорки 16-21 лет, мужчины и женщины</t>
    </r>
  </si>
  <si>
    <t>мальчики и девочки до 15 лет</t>
  </si>
  <si>
    <r>
      <t>Зачет "Любители"</t>
    </r>
    <r>
      <rPr>
        <i/>
        <sz val="10"/>
        <rFont val="Verdana"/>
        <family val="2"/>
      </rPr>
      <t xml:space="preserve">
юноши и девушки 14-18 лет, юниоры и юниорки 16-21 лет, мужчины и женщины</t>
    </r>
  </si>
  <si>
    <t>ПРЕДВАРИТЕЛЬНЫЙ ПРИЗ В. Дети (FEI 2020)</t>
  </si>
  <si>
    <t xml:space="preserve">INTRODUCTORY TEST D  </t>
  </si>
  <si>
    <r>
      <t xml:space="preserve">КРЫЛОВА </t>
    </r>
    <r>
      <rPr>
        <sz val="9"/>
        <rFont val="Verdana"/>
        <family val="2"/>
      </rPr>
      <t>Юлия</t>
    </r>
  </si>
  <si>
    <t>026784</t>
  </si>
  <si>
    <t>Краснова Е.</t>
  </si>
  <si>
    <r>
      <t xml:space="preserve">СОЛОВЬЕВА </t>
    </r>
    <r>
      <rPr>
        <sz val="9"/>
        <rFont val="Verdana"/>
        <family val="2"/>
      </rPr>
      <t>Кира, 2005</t>
    </r>
  </si>
  <si>
    <t>066905</t>
  </si>
  <si>
    <t>010644</t>
  </si>
  <si>
    <t>Григорьева А.</t>
  </si>
  <si>
    <t>Зюльковская Е.</t>
  </si>
  <si>
    <r>
      <t>ПЭР САЛЬДО ФОН ЗЕВС-</t>
    </r>
    <r>
      <rPr>
        <sz val="9"/>
        <rFont val="Verdana"/>
        <family val="2"/>
      </rPr>
      <t>09, мер., гнед., трак., Эрл Грей, Россия</t>
    </r>
  </si>
  <si>
    <r>
      <t xml:space="preserve">МАЛИК </t>
    </r>
    <r>
      <rPr>
        <sz val="9"/>
        <rFont val="Verdana"/>
        <family val="2"/>
      </rPr>
      <t>Анна, 2009</t>
    </r>
  </si>
  <si>
    <t>017309</t>
  </si>
  <si>
    <r>
      <t>САУРОН-</t>
    </r>
    <r>
      <rPr>
        <sz val="9"/>
        <rFont val="Verdana"/>
        <family val="2"/>
      </rPr>
      <t>14, мер., вор., фризск.</t>
    </r>
  </si>
  <si>
    <t>КСК "Виннер"/ 
Ленинградская область</t>
  </si>
  <si>
    <t>Тураева М.</t>
  </si>
  <si>
    <r>
      <t xml:space="preserve">БУЛКИНА </t>
    </r>
    <r>
      <rPr>
        <sz val="9"/>
        <rFont val="Verdana"/>
        <family val="2"/>
      </rPr>
      <t>Полина, 2012</t>
    </r>
  </si>
  <si>
    <r>
      <t xml:space="preserve">СТЕПАНОВ </t>
    </r>
    <r>
      <rPr>
        <sz val="9"/>
        <rFont val="Verdana"/>
        <family val="2"/>
      </rPr>
      <t>Леонид, 2009</t>
    </r>
  </si>
  <si>
    <t>030809</t>
  </si>
  <si>
    <r>
      <t>ВИВЬЕН ЛИ</t>
    </r>
    <r>
      <rPr>
        <sz val="9"/>
        <rFont val="Verdana"/>
        <family val="2"/>
      </rPr>
      <t xml:space="preserve">-10, коб., гн., полукр., неизв., Россия </t>
    </r>
  </si>
  <si>
    <t>011230</t>
  </si>
  <si>
    <t>Мухина Е.</t>
  </si>
  <si>
    <r>
      <t xml:space="preserve">ЧМЕЛЬ </t>
    </r>
    <r>
      <rPr>
        <sz val="9"/>
        <rFont val="Verdana"/>
        <family val="2"/>
      </rPr>
      <t>София, 2010</t>
    </r>
  </si>
  <si>
    <t>009910</t>
  </si>
  <si>
    <t>010475</t>
  </si>
  <si>
    <t>Ружинская Е.</t>
  </si>
  <si>
    <t>КСК "Виннер"/
Ленинградская область</t>
  </si>
  <si>
    <t>КСК "Дерби" / 
Ленинградская область</t>
  </si>
  <si>
    <r>
      <t>СТЕЛЛА</t>
    </r>
    <r>
      <rPr>
        <sz val="9"/>
        <rFont val="Verdana"/>
        <family val="2"/>
      </rPr>
      <t>-08 (128), коб., рыже-чал., уэльск. пони, Лемоншилл Роял Флайт, Нидерланды</t>
    </r>
  </si>
  <si>
    <t>Фёдорова Ю.</t>
  </si>
  <si>
    <t>Соболь М.</t>
  </si>
  <si>
    <r>
      <t xml:space="preserve">ФЁДОРОВА </t>
    </r>
    <r>
      <rPr>
        <sz val="9"/>
        <rFont val="Verdana"/>
        <family val="2"/>
      </rPr>
      <t>Александра, 2008</t>
    </r>
  </si>
  <si>
    <t>000708</t>
  </si>
  <si>
    <r>
      <t>ФЕДЕРИКА БАЙ ВЕРОНА</t>
    </r>
    <r>
      <rPr>
        <sz val="9"/>
        <rFont val="Verdana"/>
        <family val="2"/>
      </rPr>
      <t>-12 (130), коб., изабелл., уэльск.пони</t>
    </r>
  </si>
  <si>
    <r>
      <t>КАВИНА</t>
    </r>
    <r>
      <rPr>
        <sz val="9"/>
        <rFont val="Verdana"/>
        <family val="2"/>
      </rPr>
      <t xml:space="preserve"> Анна, 2002</t>
    </r>
  </si>
  <si>
    <t>005437</t>
  </si>
  <si>
    <r>
      <t>БРАБУС</t>
    </r>
    <r>
      <rPr>
        <sz val="9"/>
        <rFont val="Verdana"/>
        <family val="2"/>
      </rPr>
      <t>-06, мер., вор., рус.рыс., Замбар, Россия</t>
    </r>
  </si>
  <si>
    <t>Крылова Е.</t>
  </si>
  <si>
    <t>Муравина С.</t>
  </si>
  <si>
    <r>
      <t xml:space="preserve">ЧМЕЛЬ </t>
    </r>
    <r>
      <rPr>
        <sz val="9"/>
        <color indexed="8"/>
        <rFont val="Verdana"/>
        <family val="2"/>
      </rPr>
      <t>София, 2010</t>
    </r>
  </si>
  <si>
    <r>
      <t>СТЕЛЛА</t>
    </r>
    <r>
      <rPr>
        <sz val="9"/>
        <color indexed="8"/>
        <rFont val="Verdana"/>
        <family val="2"/>
      </rPr>
      <t>-08 (128), коб., рыже-чал., уэльск. пони, Лемоншилл Роял Флайт, Нидерланды</t>
    </r>
  </si>
  <si>
    <r>
      <t xml:space="preserve">БУЛКИНА </t>
    </r>
    <r>
      <rPr>
        <sz val="9"/>
        <color indexed="8"/>
        <rFont val="Verdana"/>
        <family val="2"/>
      </rPr>
      <t>Полина, 2012</t>
    </r>
  </si>
  <si>
    <t>СС1К</t>
  </si>
  <si>
    <t>Ганюшкина Л.А.</t>
  </si>
  <si>
    <t>СС2К</t>
  </si>
  <si>
    <t>Крутина О.А.</t>
  </si>
  <si>
    <t>Остапенко О.П.</t>
  </si>
  <si>
    <t>115702</t>
  </si>
  <si>
    <t>КСК "Виннер" /
Санкт-Петербург</t>
  </si>
  <si>
    <r>
      <t xml:space="preserve">Судьи: </t>
    </r>
    <r>
      <rPr>
        <sz val="10"/>
        <rFont val="Verdana"/>
        <family val="2"/>
      </rPr>
      <t xml:space="preserve">Н - Ганюшкина Л. - 2К - Санкт-Петербург, </t>
    </r>
    <r>
      <rPr>
        <b/>
        <sz val="10"/>
        <rFont val="Verdana"/>
        <family val="2"/>
      </rPr>
      <t xml:space="preserve">С - Морковкин Г. - 1К - Ленинградская обл., </t>
    </r>
    <r>
      <rPr>
        <sz val="10"/>
        <rFont val="Verdana"/>
        <family val="2"/>
      </rPr>
      <t>М - Бондаренко Е. - 1К - Ленинградская обл</t>
    </r>
  </si>
  <si>
    <r>
      <t xml:space="preserve">Судьи: С - Морковкин Г. - 1К - Ленинградская обл., </t>
    </r>
    <r>
      <rPr>
        <sz val="10"/>
        <rFont val="Verdana"/>
        <family val="2"/>
      </rPr>
      <t>Н - Бондаренко Е. - 1К - Ленинградская обл., Ганюшкина Л. - 2К - Санкт-Петербург</t>
    </r>
  </si>
  <si>
    <r>
      <t xml:space="preserve">Зачет "Дети"
</t>
    </r>
    <r>
      <rPr>
        <i/>
        <sz val="10"/>
        <rFont val="Verdana"/>
        <family val="2"/>
      </rPr>
      <t>мальчики и девочки до 15 лет</t>
    </r>
  </si>
  <si>
    <t>003512</t>
  </si>
  <si>
    <r>
      <t xml:space="preserve">Судьи: </t>
    </r>
    <r>
      <rPr>
        <sz val="10"/>
        <rFont val="Verdana"/>
        <family val="2"/>
      </rPr>
      <t xml:space="preserve">Н - Бондаренко Е. - 1К - Ленинградская обл., </t>
    </r>
    <r>
      <rPr>
        <b/>
        <sz val="10"/>
        <rFont val="Verdana"/>
        <family val="2"/>
      </rPr>
      <t xml:space="preserve">С - Ганюшкина Л. - 2К - Санкт-Петербург, </t>
    </r>
    <r>
      <rPr>
        <sz val="10"/>
        <rFont val="Verdana"/>
        <family val="2"/>
      </rPr>
      <t>М - Морковкин Г. - 1К - Ленингадская обл.</t>
    </r>
  </si>
  <si>
    <r>
      <t>САУРОН-</t>
    </r>
    <r>
      <rPr>
        <sz val="9"/>
        <rFont val="Verdana"/>
        <family val="2"/>
      </rPr>
      <t>14, мер., вор., фризск., , Нидерланды</t>
    </r>
  </si>
  <si>
    <t>Рябкова Л.С.</t>
  </si>
  <si>
    <r>
      <t>МУХА</t>
    </r>
    <r>
      <rPr>
        <sz val="9"/>
        <rFont val="Verdana"/>
        <family val="2"/>
      </rPr>
      <t>-06, коб., гнед., райд пони, неизв., Россия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</si>
</sst>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</numFmts>
  <fonts count="59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9"/>
      <color indexed="8"/>
      <name val="Verdana"/>
      <family val="2"/>
    </font>
    <font>
      <b/>
      <i/>
      <sz val="10"/>
      <name val="Verdana"/>
      <family val="2"/>
    </font>
    <font>
      <b/>
      <i/>
      <sz val="12"/>
      <name val="Verdana"/>
      <family val="2"/>
    </font>
    <font>
      <sz val="10"/>
      <color indexed="36"/>
      <name val="Arial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8"/>
      <name val="Verdan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theme="1"/>
      <name val="Calibri"/>
      <family val="2"/>
    </font>
    <font>
      <sz val="10"/>
      <color rgb="FF7030A0"/>
      <name val="Arial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0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1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1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2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2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2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2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52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4" fillId="18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8" borderId="1" applyNumberFormat="0" applyAlignment="0" applyProtection="0"/>
    <xf numFmtId="0" fontId="5" fillId="56" borderId="2" applyNumberFormat="0" applyAlignment="0" applyProtection="0"/>
    <xf numFmtId="0" fontId="5" fillId="57" borderId="2" applyNumberFormat="0" applyAlignment="0" applyProtection="0"/>
    <xf numFmtId="0" fontId="5" fillId="57" borderId="2" applyNumberFormat="0" applyAlignment="0" applyProtection="0"/>
    <xf numFmtId="0" fontId="5" fillId="56" borderId="2" applyNumberFormat="0" applyAlignment="0" applyProtection="0"/>
    <xf numFmtId="0" fontId="6" fillId="56" borderId="1" applyNumberFormat="0" applyAlignment="0" applyProtection="0"/>
    <xf numFmtId="0" fontId="6" fillId="57" borderId="1" applyNumberFormat="0" applyAlignment="0" applyProtection="0"/>
    <xf numFmtId="0" fontId="6" fillId="57" borderId="1" applyNumberFormat="0" applyAlignment="0" applyProtection="0"/>
    <xf numFmtId="0" fontId="6" fillId="5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58" borderId="7" applyNumberFormat="0" applyAlignment="0" applyProtection="0"/>
    <xf numFmtId="0" fontId="12" fillId="59" borderId="7" applyNumberFormat="0" applyAlignment="0" applyProtection="0"/>
    <xf numFmtId="0" fontId="12" fillId="59" borderId="7" applyNumberFormat="0" applyAlignment="0" applyProtection="0"/>
    <xf numFmtId="0" fontId="12" fillId="58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2" borderId="8" applyNumberFormat="0" applyFont="0" applyAlignment="0" applyProtection="0"/>
    <xf numFmtId="0" fontId="2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2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2" fillId="0" borderId="0" xfId="1022" applyNumberFormat="1" applyFont="1" applyFill="1" applyBorder="1" applyAlignment="1" applyProtection="1">
      <alignment vertical="center"/>
      <protection locked="0"/>
    </xf>
    <xf numFmtId="49" fontId="22" fillId="0" borderId="0" xfId="1022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1039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029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23" applyNumberFormat="1" applyFont="1" applyFill="1" applyBorder="1" applyAlignment="1" applyProtection="1">
      <alignment vertical="center"/>
      <protection locked="0"/>
    </xf>
    <xf numFmtId="0" fontId="0" fillId="0" borderId="0" xfId="1024" applyFont="1" applyAlignment="1" applyProtection="1">
      <alignment vertical="center"/>
      <protection locked="0"/>
    </xf>
    <xf numFmtId="0" fontId="0" fillId="0" borderId="0" xfId="1037" applyFont="1" applyAlignment="1" applyProtection="1">
      <alignment vertical="center"/>
      <protection locked="0"/>
    </xf>
    <xf numFmtId="0" fontId="36" fillId="0" borderId="0" xfId="1037" applyFont="1" applyAlignment="1" applyProtection="1">
      <alignment vertical="center"/>
      <protection locked="0"/>
    </xf>
    <xf numFmtId="0" fontId="37" fillId="0" borderId="0" xfId="1037" applyFont="1" applyAlignment="1" applyProtection="1">
      <alignment vertical="center"/>
      <protection locked="0"/>
    </xf>
    <xf numFmtId="0" fontId="24" fillId="0" borderId="0" xfId="1037" applyFont="1" applyProtection="1">
      <alignment/>
      <protection locked="0"/>
    </xf>
    <xf numFmtId="0" fontId="24" fillId="0" borderId="0" xfId="1037" applyFont="1" applyAlignment="1" applyProtection="1">
      <alignment wrapText="1"/>
      <protection locked="0"/>
    </xf>
    <xf numFmtId="0" fontId="24" fillId="0" borderId="0" xfId="1037" applyFont="1" applyAlignment="1" applyProtection="1">
      <alignment shrinkToFit="1"/>
      <protection locked="0"/>
    </xf>
    <xf numFmtId="1" fontId="33" fillId="0" borderId="0" xfId="1037" applyNumberFormat="1" applyFont="1" applyProtection="1">
      <alignment/>
      <protection locked="0"/>
    </xf>
    <xf numFmtId="169" fontId="24" fillId="0" borderId="0" xfId="1037" applyNumberFormat="1" applyFont="1" applyProtection="1">
      <alignment/>
      <protection locked="0"/>
    </xf>
    <xf numFmtId="0" fontId="33" fillId="0" borderId="0" xfId="1037" applyFont="1" applyProtection="1">
      <alignment/>
      <protection locked="0"/>
    </xf>
    <xf numFmtId="169" fontId="33" fillId="0" borderId="0" xfId="1037" applyNumberFormat="1" applyFont="1" applyProtection="1">
      <alignment/>
      <protection locked="0"/>
    </xf>
    <xf numFmtId="0" fontId="24" fillId="0" borderId="0" xfId="1037" applyFont="1" applyBorder="1" applyAlignment="1" applyProtection="1">
      <alignment horizontal="right" vertical="center"/>
      <protection locked="0"/>
    </xf>
    <xf numFmtId="0" fontId="37" fillId="0" borderId="0" xfId="1024" applyFont="1" applyAlignment="1" applyProtection="1">
      <alignment vertical="center"/>
      <protection locked="0"/>
    </xf>
    <xf numFmtId="1" fontId="27" fillId="64" borderId="10" xfId="1026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26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26" applyFont="1" applyFill="1" applyBorder="1" applyAlignment="1" applyProtection="1">
      <alignment horizontal="center" vertical="center" textRotation="90" wrapText="1"/>
      <protection locked="0"/>
    </xf>
    <xf numFmtId="0" fontId="22" fillId="0" borderId="10" xfId="1037" applyFont="1" applyFill="1" applyBorder="1" applyAlignment="1" applyProtection="1">
      <alignment horizontal="center" vertical="center"/>
      <protection locked="0"/>
    </xf>
    <xf numFmtId="0" fontId="29" fillId="0" borderId="0" xfId="1024" applyFont="1" applyAlignment="1" applyProtection="1">
      <alignment vertical="center"/>
      <protection locked="0"/>
    </xf>
    <xf numFmtId="0" fontId="22" fillId="0" borderId="0" xfId="1026" applyFont="1" applyBorder="1" applyAlignment="1" applyProtection="1">
      <alignment horizontal="center" vertical="center" wrapText="1"/>
      <protection locked="0"/>
    </xf>
    <xf numFmtId="0" fontId="22" fillId="0" borderId="0" xfId="1037" applyFont="1" applyFill="1" applyBorder="1" applyAlignment="1" applyProtection="1">
      <alignment horizontal="center" vertical="center"/>
      <protection locked="0"/>
    </xf>
    <xf numFmtId="0" fontId="27" fillId="64" borderId="0" xfId="0" applyNumberFormat="1" applyFont="1" applyFill="1" applyBorder="1" applyAlignment="1">
      <alignment horizontal="center" vertical="center" wrapText="1"/>
    </xf>
    <xf numFmtId="170" fontId="27" fillId="0" borderId="0" xfId="1024" applyNumberFormat="1" applyFont="1" applyBorder="1" applyAlignment="1" applyProtection="1">
      <alignment horizontal="center" vertical="center" wrapText="1"/>
      <protection locked="0"/>
    </xf>
    <xf numFmtId="169" fontId="35" fillId="0" borderId="0" xfId="1024" applyNumberFormat="1" applyFont="1" applyBorder="1" applyAlignment="1" applyProtection="1">
      <alignment horizontal="center" vertical="center" wrapText="1"/>
      <protection locked="0"/>
    </xf>
    <xf numFmtId="0" fontId="24" fillId="0" borderId="0" xfId="1024" applyFont="1" applyBorder="1" applyAlignment="1" applyProtection="1">
      <alignment horizontal="center" vertical="center" wrapText="1"/>
      <protection locked="0"/>
    </xf>
    <xf numFmtId="1" fontId="27" fillId="0" borderId="0" xfId="1024" applyNumberFormat="1" applyFont="1" applyBorder="1" applyAlignment="1" applyProtection="1">
      <alignment horizontal="center" vertical="center" wrapText="1"/>
      <protection locked="0"/>
    </xf>
    <xf numFmtId="0" fontId="25" fillId="0" borderId="0" xfId="1024" applyFont="1" applyBorder="1" applyAlignment="1" applyProtection="1">
      <alignment horizontal="center" vertical="center" wrapText="1"/>
      <protection locked="0"/>
    </xf>
    <xf numFmtId="0" fontId="22" fillId="0" borderId="0" xfId="1024" applyFont="1" applyAlignment="1" applyProtection="1">
      <alignment vertical="center"/>
      <protection locked="0"/>
    </xf>
    <xf numFmtId="0" fontId="0" fillId="0" borderId="0" xfId="1024" applyNumberFormat="1" applyFont="1" applyFill="1" applyBorder="1" applyAlignment="1" applyProtection="1">
      <alignment horizontal="center" vertical="center"/>
      <protection locked="0"/>
    </xf>
    <xf numFmtId="0" fontId="22" fillId="0" borderId="0" xfId="1024" applyNumberFormat="1" applyFont="1" applyFill="1" applyBorder="1" applyAlignment="1" applyProtection="1">
      <alignment vertical="center"/>
      <protection locked="0"/>
    </xf>
    <xf numFmtId="1" fontId="22" fillId="0" borderId="0" xfId="1024" applyNumberFormat="1" applyFont="1" applyAlignment="1" applyProtection="1">
      <alignment vertical="center"/>
      <protection locked="0"/>
    </xf>
    <xf numFmtId="169" fontId="22" fillId="0" borderId="0" xfId="1024" applyNumberFormat="1" applyFont="1" applyAlignment="1" applyProtection="1">
      <alignment vertical="center"/>
      <protection locked="0"/>
    </xf>
    <xf numFmtId="0" fontId="0" fillId="0" borderId="0" xfId="1024" applyNumberFormat="1" applyFont="1" applyFill="1" applyBorder="1" applyAlignment="1" applyProtection="1">
      <alignment vertical="center"/>
      <protection locked="0"/>
    </xf>
    <xf numFmtId="1" fontId="0" fillId="0" borderId="0" xfId="1024" applyNumberFormat="1" applyFont="1" applyAlignment="1" applyProtection="1">
      <alignment vertical="center"/>
      <protection locked="0"/>
    </xf>
    <xf numFmtId="169" fontId="0" fillId="0" borderId="0" xfId="1024" applyNumberFormat="1" applyFont="1" applyAlignment="1" applyProtection="1">
      <alignment vertical="center"/>
      <protection locked="0"/>
    </xf>
    <xf numFmtId="0" fontId="25" fillId="0" borderId="0" xfId="1029" applyNumberFormat="1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509" applyNumberFormat="1" applyFont="1" applyFill="1" applyBorder="1" applyAlignment="1" applyProtection="1">
      <alignment horizontal="center" vertical="center"/>
      <protection locked="0"/>
    </xf>
    <xf numFmtId="0" fontId="0" fillId="0" borderId="0" xfId="1025" applyFont="1" applyAlignment="1" applyProtection="1">
      <alignment vertical="center"/>
      <protection locked="0"/>
    </xf>
    <xf numFmtId="169" fontId="0" fillId="0" borderId="0" xfId="1025" applyNumberFormat="1" applyFont="1" applyAlignment="1" applyProtection="1">
      <alignment vertical="center"/>
      <protection locked="0"/>
    </xf>
    <xf numFmtId="1" fontId="0" fillId="0" borderId="0" xfId="1025" applyNumberFormat="1" applyFont="1" applyAlignment="1" applyProtection="1">
      <alignment vertical="center"/>
      <protection locked="0"/>
    </xf>
    <xf numFmtId="0" fontId="0" fillId="0" borderId="0" xfId="1031" applyFill="1" applyAlignment="1" applyProtection="1">
      <alignment vertical="center"/>
      <protection locked="0"/>
    </xf>
    <xf numFmtId="0" fontId="20" fillId="0" borderId="0" xfId="1031" applyFont="1" applyFill="1" applyAlignment="1" applyProtection="1">
      <alignment vertical="center"/>
      <protection locked="0"/>
    </xf>
    <xf numFmtId="0" fontId="0" fillId="0" borderId="0" xfId="1031" applyFont="1" applyFill="1" applyAlignment="1" applyProtection="1">
      <alignment horizontal="center" vertical="center"/>
      <protection locked="0"/>
    </xf>
    <xf numFmtId="0" fontId="29" fillId="0" borderId="0" xfId="1031" applyFont="1" applyFill="1" applyAlignment="1" applyProtection="1">
      <alignment horizontal="center" vertical="center"/>
      <protection locked="0"/>
    </xf>
    <xf numFmtId="0" fontId="0" fillId="0" borderId="0" xfId="1031" applyFill="1" applyAlignment="1" applyProtection="1">
      <alignment horizontal="center" vertical="center" wrapText="1"/>
      <protection locked="0"/>
    </xf>
    <xf numFmtId="0" fontId="21" fillId="0" borderId="0" xfId="1040" applyFont="1" applyFill="1" applyAlignment="1">
      <alignment vertical="center" wrapText="1"/>
      <protection/>
    </xf>
    <xf numFmtId="0" fontId="0" fillId="0" borderId="0" xfId="726">
      <alignment/>
      <protection/>
    </xf>
    <xf numFmtId="0" fontId="38" fillId="0" borderId="0" xfId="1022" applyNumberFormat="1" applyFont="1" applyFill="1" applyBorder="1" applyAlignment="1" applyProtection="1">
      <alignment vertical="center"/>
      <protection locked="0"/>
    </xf>
    <xf numFmtId="0" fontId="30" fillId="0" borderId="0" xfId="1024" applyFont="1" applyAlignment="1" applyProtection="1">
      <alignment horizontal="center"/>
      <protection locked="0"/>
    </xf>
    <xf numFmtId="0" fontId="38" fillId="0" borderId="10" xfId="1022" applyNumberFormat="1" applyFont="1" applyFill="1" applyBorder="1" applyAlignment="1" applyProtection="1">
      <alignment vertical="center"/>
      <protection locked="0"/>
    </xf>
    <xf numFmtId="0" fontId="22" fillId="0" borderId="10" xfId="1022" applyNumberFormat="1" applyFont="1" applyFill="1" applyBorder="1" applyAlignment="1" applyProtection="1">
      <alignment vertical="center"/>
      <protection locked="0"/>
    </xf>
    <xf numFmtId="0" fontId="24" fillId="64" borderId="10" xfId="1037" applyFont="1" applyFill="1" applyBorder="1" applyAlignment="1" applyProtection="1">
      <alignment horizontal="center" vertical="center" wrapText="1"/>
      <protection locked="0"/>
    </xf>
    <xf numFmtId="0" fontId="37" fillId="0" borderId="0" xfId="1031" applyFont="1" applyFill="1" applyAlignment="1" applyProtection="1">
      <alignment vertical="center"/>
      <protection locked="0"/>
    </xf>
    <xf numFmtId="0" fontId="24" fillId="0" borderId="0" xfId="1031" applyFont="1" applyFill="1" applyProtection="1">
      <alignment/>
      <protection locked="0"/>
    </xf>
    <xf numFmtId="0" fontId="24" fillId="0" borderId="0" xfId="1031" applyFont="1" applyFill="1" applyAlignment="1" applyProtection="1">
      <alignment wrapText="1"/>
      <protection locked="0"/>
    </xf>
    <xf numFmtId="0" fontId="24" fillId="0" borderId="0" xfId="1031" applyFont="1" applyFill="1" applyAlignment="1" applyProtection="1">
      <alignment shrinkToFit="1"/>
      <protection locked="0"/>
    </xf>
    <xf numFmtId="0" fontId="24" fillId="0" borderId="0" xfId="1031" applyFont="1" applyFill="1" applyAlignment="1" applyProtection="1">
      <alignment horizontal="left"/>
      <protection locked="0"/>
    </xf>
    <xf numFmtId="0" fontId="33" fillId="0" borderId="0" xfId="1031" applyFont="1" applyFill="1" applyProtection="1">
      <alignment/>
      <protection locked="0"/>
    </xf>
    <xf numFmtId="0" fontId="25" fillId="0" borderId="10" xfId="1031" applyFont="1" applyFill="1" applyBorder="1" applyAlignment="1" applyProtection="1">
      <alignment horizontal="center" vertical="center" textRotation="90" wrapText="1"/>
      <protection locked="0"/>
    </xf>
    <xf numFmtId="0" fontId="25" fillId="0" borderId="10" xfId="1031" applyFont="1" applyFill="1" applyBorder="1" applyAlignment="1" applyProtection="1">
      <alignment horizontal="center" vertical="center" wrapText="1"/>
      <protection locked="0"/>
    </xf>
    <xf numFmtId="0" fontId="30" fillId="0" borderId="0" xfId="1031" applyFont="1" applyFill="1" applyAlignment="1" applyProtection="1">
      <alignment vertical="center" wrapText="1"/>
      <protection locked="0"/>
    </xf>
    <xf numFmtId="0" fontId="20" fillId="64" borderId="0" xfId="1031" applyFont="1" applyFill="1" applyAlignment="1" applyProtection="1">
      <alignment vertical="center"/>
      <protection locked="0"/>
    </xf>
    <xf numFmtId="0" fontId="34" fillId="0" borderId="0" xfId="1035" applyFont="1" applyAlignment="1" applyProtection="1">
      <alignment horizontal="right" vertical="center"/>
      <protection locked="0"/>
    </xf>
    <xf numFmtId="0" fontId="0" fillId="0" borderId="10" xfId="1036" applyFont="1" applyFill="1" applyBorder="1" applyAlignment="1" applyProtection="1">
      <alignment horizontal="center" vertical="center"/>
      <protection locked="0"/>
    </xf>
    <xf numFmtId="0" fontId="22" fillId="0" borderId="10" xfId="726" applyFont="1" applyBorder="1">
      <alignment/>
      <protection/>
    </xf>
    <xf numFmtId="0" fontId="22" fillId="0" borderId="10" xfId="1022" applyNumberFormat="1" applyFont="1" applyFill="1" applyBorder="1" applyAlignment="1" applyProtection="1">
      <alignment vertical="center" wrapText="1"/>
      <protection locked="0"/>
    </xf>
    <xf numFmtId="0" fontId="29" fillId="0" borderId="0" xfId="1031" applyFont="1" applyFill="1" applyAlignment="1" applyProtection="1">
      <alignment vertical="center"/>
      <protection locked="0"/>
    </xf>
    <xf numFmtId="49" fontId="27" fillId="0" borderId="10" xfId="396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341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1027" applyFont="1" applyFill="1" applyBorder="1" applyAlignment="1" applyProtection="1">
      <alignment horizontal="center" vertical="center" wrapText="1"/>
      <protection locked="0"/>
    </xf>
    <xf numFmtId="170" fontId="26" fillId="0" borderId="10" xfId="1024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24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27" applyFont="1" applyFill="1" applyBorder="1" applyAlignment="1" applyProtection="1">
      <alignment horizontal="center" vertical="center" wrapText="1"/>
      <protection locked="0"/>
    </xf>
    <xf numFmtId="0" fontId="24" fillId="0" borderId="10" xfId="1024" applyFont="1" applyFill="1" applyBorder="1" applyAlignment="1" applyProtection="1">
      <alignment horizontal="center" vertical="center" wrapText="1"/>
      <protection locked="0"/>
    </xf>
    <xf numFmtId="1" fontId="27" fillId="0" borderId="10" xfId="1024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1024" applyFont="1" applyFill="1" applyBorder="1" applyAlignment="1" applyProtection="1">
      <alignment horizontal="center" vertical="center" wrapText="1"/>
      <protection locked="0"/>
    </xf>
    <xf numFmtId="0" fontId="29" fillId="0" borderId="0" xfId="1024" applyFont="1" applyFill="1" applyAlignment="1" applyProtection="1">
      <alignment vertical="center"/>
      <protection locked="0"/>
    </xf>
    <xf numFmtId="0" fontId="0" fillId="0" borderId="0" xfId="726" applyFont="1">
      <alignment/>
      <protection/>
    </xf>
    <xf numFmtId="0" fontId="39" fillId="0" borderId="0" xfId="1032" applyFont="1" applyAlignment="1" applyProtection="1">
      <alignment vertical="center"/>
      <protection locked="0"/>
    </xf>
    <xf numFmtId="49" fontId="27" fillId="0" borderId="10" xfId="1036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1024" applyFont="1" applyAlignment="1" applyProtection="1">
      <alignment vertical="center"/>
      <protection locked="0"/>
    </xf>
    <xf numFmtId="0" fontId="25" fillId="0" borderId="10" xfId="1024" applyFont="1" applyFill="1" applyBorder="1" applyAlignment="1" applyProtection="1">
      <alignment horizontal="center" vertical="center" wrapText="1"/>
      <protection locked="0"/>
    </xf>
    <xf numFmtId="0" fontId="0" fillId="0" borderId="0" xfId="1031" applyFont="1" applyFill="1" applyBorder="1" applyAlignment="1" applyProtection="1">
      <alignment horizontal="center" vertical="center"/>
      <protection locked="0"/>
    </xf>
    <xf numFmtId="0" fontId="0" fillId="0" borderId="0" xfId="1031" applyFill="1" applyBorder="1" applyAlignment="1" applyProtection="1">
      <alignment vertical="center"/>
      <protection locked="0"/>
    </xf>
    <xf numFmtId="0" fontId="29" fillId="0" borderId="0" xfId="1031" applyFont="1" applyFill="1" applyBorder="1" applyAlignment="1" applyProtection="1">
      <alignment horizontal="center" vertical="center"/>
      <protection locked="0"/>
    </xf>
    <xf numFmtId="0" fontId="0" fillId="0" borderId="0" xfId="1031" applyFill="1" applyBorder="1" applyAlignment="1" applyProtection="1">
      <alignment horizontal="center" vertical="center" wrapText="1"/>
      <protection locked="0"/>
    </xf>
    <xf numFmtId="0" fontId="55" fillId="0" borderId="10" xfId="726" applyFont="1" applyBorder="1">
      <alignment/>
      <protection/>
    </xf>
    <xf numFmtId="0" fontId="56" fillId="0" borderId="0" xfId="726" applyFont="1">
      <alignment/>
      <protection/>
    </xf>
    <xf numFmtId="0" fontId="42" fillId="0" borderId="0" xfId="726" applyFont="1" applyAlignment="1">
      <alignment/>
      <protection/>
    </xf>
    <xf numFmtId="0" fontId="44" fillId="0" borderId="0" xfId="1032" applyFont="1" applyAlignment="1" applyProtection="1">
      <alignment vertical="center"/>
      <protection locked="0"/>
    </xf>
    <xf numFmtId="0" fontId="42" fillId="0" borderId="0" xfId="726" applyFont="1">
      <alignment/>
      <protection/>
    </xf>
    <xf numFmtId="0" fontId="35" fillId="0" borderId="0" xfId="1035" applyFont="1" applyAlignment="1" applyProtection="1">
      <alignment horizontal="right" vertical="center"/>
      <protection locked="0"/>
    </xf>
    <xf numFmtId="0" fontId="24" fillId="64" borderId="10" xfId="1032" applyFont="1" applyFill="1" applyBorder="1" applyAlignment="1" applyProtection="1">
      <alignment vertical="center" wrapText="1"/>
      <protection locked="0"/>
    </xf>
    <xf numFmtId="49" fontId="27" fillId="64" borderId="10" xfId="1032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32" applyFont="1" applyFill="1" applyBorder="1" applyAlignment="1" applyProtection="1">
      <alignment horizontal="center" vertical="center" wrapText="1"/>
      <protection locked="0"/>
    </xf>
    <xf numFmtId="0" fontId="24" fillId="64" borderId="10" xfId="1032" applyFont="1" applyFill="1" applyBorder="1" applyAlignment="1" applyProtection="1">
      <alignment horizontal="left" vertical="center" wrapText="1"/>
      <protection locked="0"/>
    </xf>
    <xf numFmtId="0" fontId="27" fillId="64" borderId="10" xfId="0" applyFont="1" applyFill="1" applyBorder="1" applyAlignment="1" applyProtection="1">
      <alignment horizontal="center" vertical="center" wrapText="1"/>
      <protection locked="0"/>
    </xf>
    <xf numFmtId="49" fontId="27" fillId="64" borderId="10" xfId="39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32" applyFont="1" applyFill="1" applyBorder="1" applyAlignment="1" applyProtection="1">
      <alignment vertical="center" wrapText="1"/>
      <protection locked="0"/>
    </xf>
    <xf numFmtId="0" fontId="56" fillId="0" borderId="0" xfId="1024" applyFont="1" applyAlignment="1" applyProtection="1">
      <alignment vertical="center"/>
      <protection locked="0"/>
    </xf>
    <xf numFmtId="0" fontId="24" fillId="64" borderId="10" xfId="1038" applyFont="1" applyFill="1" applyBorder="1" applyAlignment="1" applyProtection="1">
      <alignment horizontal="center" vertical="center" wrapText="1"/>
      <protection locked="0"/>
    </xf>
    <xf numFmtId="1" fontId="27" fillId="64" borderId="10" xfId="1027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27" applyNumberFormat="1" applyFont="1" applyFill="1" applyBorder="1" applyAlignment="1" applyProtection="1">
      <alignment horizontal="center" vertical="center" wrapText="1"/>
      <protection locked="0"/>
    </xf>
    <xf numFmtId="1" fontId="24" fillId="64" borderId="10" xfId="1027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27" applyFont="1" applyFill="1" applyBorder="1" applyAlignment="1" applyProtection="1">
      <alignment horizontal="center" vertical="center" wrapText="1"/>
      <protection locked="0"/>
    </xf>
    <xf numFmtId="20" fontId="26" fillId="0" borderId="10" xfId="686" applyNumberFormat="1" applyFont="1" applyFill="1" applyBorder="1" applyAlignment="1">
      <alignment horizontal="center" vertical="center"/>
      <protection/>
    </xf>
    <xf numFmtId="170" fontId="26" fillId="0" borderId="10" xfId="1025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25" applyNumberFormat="1" applyFont="1" applyFill="1" applyBorder="1" applyAlignment="1" applyProtection="1">
      <alignment horizontal="center" vertical="center" wrapText="1"/>
      <protection locked="0"/>
    </xf>
    <xf numFmtId="170" fontId="25" fillId="0" borderId="10" xfId="1025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27" fillId="0" borderId="10" xfId="1032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32" applyFont="1" applyFill="1" applyBorder="1" applyAlignment="1" applyProtection="1">
      <alignment horizontal="center" vertical="center" wrapText="1"/>
      <protection locked="0"/>
    </xf>
    <xf numFmtId="0" fontId="24" fillId="0" borderId="10" xfId="1032" applyFont="1" applyFill="1" applyBorder="1" applyAlignment="1" applyProtection="1">
      <alignment horizontal="left" vertical="center" wrapText="1"/>
      <protection locked="0"/>
    </xf>
    <xf numFmtId="0" fontId="32" fillId="0" borderId="0" xfId="1024" applyFont="1" applyAlignment="1" applyProtection="1">
      <alignment horizontal="center" vertical="center"/>
      <protection locked="0"/>
    </xf>
    <xf numFmtId="49" fontId="24" fillId="0" borderId="10" xfId="1021" applyNumberFormat="1" applyFont="1" applyFill="1" applyBorder="1" applyAlignment="1" applyProtection="1">
      <alignment horizontal="left" vertical="center" wrapText="1"/>
      <protection locked="0"/>
    </xf>
    <xf numFmtId="0" fontId="29" fillId="65" borderId="0" xfId="1024" applyFont="1" applyFill="1" applyAlignment="1" applyProtection="1">
      <alignment vertical="center"/>
      <protection locked="0"/>
    </xf>
    <xf numFmtId="0" fontId="30" fillId="0" borderId="10" xfId="0" applyFont="1" applyFill="1" applyBorder="1" applyAlignment="1">
      <alignment horizontal="center" vertical="center"/>
    </xf>
    <xf numFmtId="49" fontId="24" fillId="64" borderId="10" xfId="1021" applyNumberFormat="1" applyFont="1" applyFill="1" applyBorder="1" applyAlignment="1" applyProtection="1">
      <alignment horizontal="left" vertical="center" wrapText="1"/>
      <protection locked="0"/>
    </xf>
    <xf numFmtId="169" fontId="24" fillId="64" borderId="11" xfId="103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31" applyFont="1" applyFill="1" applyAlignment="1" applyProtection="1">
      <alignment horizontal="center" vertical="center" wrapText="1"/>
      <protection locked="0"/>
    </xf>
    <xf numFmtId="0" fontId="22" fillId="0" borderId="0" xfId="1031" applyFont="1" applyFill="1" applyAlignment="1" applyProtection="1">
      <alignment horizontal="center" vertical="center"/>
      <protection locked="0"/>
    </xf>
    <xf numFmtId="0" fontId="22" fillId="0" borderId="0" xfId="1031" applyFont="1" applyFill="1" applyAlignment="1" applyProtection="1">
      <alignment vertical="center"/>
      <protection locked="0"/>
    </xf>
    <xf numFmtId="0" fontId="22" fillId="0" borderId="0" xfId="1028" applyFont="1" applyFill="1" applyAlignment="1" applyProtection="1">
      <alignment vertical="center"/>
      <protection locked="0"/>
    </xf>
    <xf numFmtId="0" fontId="22" fillId="0" borderId="0" xfId="1031" applyFont="1" applyFill="1" applyAlignment="1" applyProtection="1">
      <alignment horizontal="left" vertical="center"/>
      <protection locked="0"/>
    </xf>
    <xf numFmtId="0" fontId="22" fillId="0" borderId="0" xfId="1031" applyFont="1" applyFill="1" applyBorder="1" applyAlignment="1" applyProtection="1">
      <alignment horizontal="center" vertical="center"/>
      <protection locked="0"/>
    </xf>
    <xf numFmtId="0" fontId="22" fillId="0" borderId="0" xfId="1031" applyFont="1" applyFill="1" applyBorder="1" applyAlignment="1" applyProtection="1">
      <alignment vertical="center"/>
      <protection locked="0"/>
    </xf>
    <xf numFmtId="0" fontId="27" fillId="0" borderId="10" xfId="1035" applyNumberFormat="1" applyFont="1" applyFill="1" applyBorder="1" applyAlignment="1" applyProtection="1">
      <alignment horizontal="center" vertical="center"/>
      <protection locked="0"/>
    </xf>
    <xf numFmtId="0" fontId="29" fillId="0" borderId="10" xfId="1031" applyFont="1" applyFill="1" applyBorder="1" applyAlignment="1" applyProtection="1">
      <alignment horizontal="center" vertical="center"/>
      <protection locked="0"/>
    </xf>
    <xf numFmtId="0" fontId="27" fillId="0" borderId="10" xfId="1034" applyNumberFormat="1" applyFont="1" applyFill="1" applyBorder="1" applyAlignment="1" applyProtection="1">
      <alignment horizontal="center" vertical="center"/>
      <protection locked="0"/>
    </xf>
    <xf numFmtId="0" fontId="27" fillId="64" borderId="12" xfId="1032" applyFont="1" applyFill="1" applyBorder="1" applyAlignment="1" applyProtection="1">
      <alignment horizontal="center" vertical="center" wrapText="1"/>
      <protection locked="0"/>
    </xf>
    <xf numFmtId="0" fontId="24" fillId="0" borderId="10" xfId="1033" applyFont="1" applyFill="1" applyBorder="1" applyAlignment="1" applyProtection="1">
      <alignment horizontal="left" vertical="center" wrapText="1"/>
      <protection locked="0"/>
    </xf>
    <xf numFmtId="49" fontId="27" fillId="0" borderId="10" xfId="1033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33" applyFont="1" applyFill="1" applyBorder="1" applyAlignment="1" applyProtection="1">
      <alignment horizontal="center" vertical="center" wrapText="1"/>
      <protection locked="0"/>
    </xf>
    <xf numFmtId="0" fontId="24" fillId="66" borderId="10" xfId="1033" applyFont="1" applyFill="1" applyBorder="1" applyAlignment="1" applyProtection="1">
      <alignment vertical="center" wrapText="1"/>
      <protection locked="0"/>
    </xf>
    <xf numFmtId="49" fontId="27" fillId="66" borderId="10" xfId="1033" applyNumberFormat="1" applyFont="1" applyFill="1" applyBorder="1" applyAlignment="1" applyProtection="1">
      <alignment horizontal="center" vertical="center" wrapText="1"/>
      <protection locked="0"/>
    </xf>
    <xf numFmtId="0" fontId="27" fillId="66" borderId="10" xfId="1033" applyFont="1" applyFill="1" applyBorder="1" applyAlignment="1" applyProtection="1">
      <alignment horizontal="center" vertical="center" wrapText="1"/>
      <protection locked="0"/>
    </xf>
    <xf numFmtId="0" fontId="24" fillId="66" borderId="10" xfId="1033" applyFont="1" applyFill="1" applyBorder="1" applyAlignment="1" applyProtection="1">
      <alignment horizontal="left" vertical="center" wrapText="1"/>
      <protection locked="0"/>
    </xf>
    <xf numFmtId="0" fontId="27" fillId="66" borderId="10" xfId="1030" applyFont="1" applyFill="1" applyBorder="1" applyAlignment="1" applyProtection="1">
      <alignment horizontal="center" vertical="center" wrapText="1"/>
      <protection locked="0"/>
    </xf>
    <xf numFmtId="49" fontId="27" fillId="0" borderId="10" xfId="707" applyNumberFormat="1" applyFont="1" applyFill="1" applyBorder="1" applyAlignment="1">
      <alignment horizontal="center" vertical="center" wrapText="1"/>
      <protection/>
    </xf>
    <xf numFmtId="0" fontId="27" fillId="64" borderId="12" xfId="1021" applyFont="1" applyFill="1" applyBorder="1" applyAlignment="1" applyProtection="1">
      <alignment horizontal="center" vertical="center" wrapText="1"/>
      <protection locked="0"/>
    </xf>
    <xf numFmtId="0" fontId="57" fillId="0" borderId="10" xfId="1032" applyFont="1" applyFill="1" applyBorder="1" applyAlignment="1" applyProtection="1">
      <alignment vertical="center" wrapText="1"/>
      <protection locked="0"/>
    </xf>
    <xf numFmtId="49" fontId="58" fillId="0" borderId="10" xfId="1032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1032" applyFont="1" applyFill="1" applyBorder="1" applyAlignment="1" applyProtection="1">
      <alignment horizontal="center" vertical="center" wrapText="1"/>
      <protection locked="0"/>
    </xf>
    <xf numFmtId="0" fontId="57" fillId="0" borderId="10" xfId="1033" applyFont="1" applyFill="1" applyBorder="1" applyAlignment="1" applyProtection="1">
      <alignment vertical="center" wrapText="1"/>
      <protection locked="0"/>
    </xf>
    <xf numFmtId="49" fontId="58" fillId="0" borderId="10" xfId="1033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1033" applyFont="1" applyFill="1" applyBorder="1" applyAlignment="1" applyProtection="1">
      <alignment horizontal="center" vertical="center" wrapText="1"/>
      <protection locked="0"/>
    </xf>
    <xf numFmtId="0" fontId="57" fillId="0" borderId="10" xfId="1033" applyFont="1" applyFill="1" applyBorder="1" applyAlignment="1" applyProtection="1">
      <alignment horizontal="left" vertical="center" wrapText="1"/>
      <protection locked="0"/>
    </xf>
    <xf numFmtId="0" fontId="58" fillId="0" borderId="10" xfId="1030" applyFont="1" applyFill="1" applyBorder="1" applyAlignment="1" applyProtection="1">
      <alignment horizontal="center" vertical="center" wrapText="1"/>
      <protection locked="0"/>
    </xf>
    <xf numFmtId="49" fontId="27" fillId="0" borderId="12" xfId="1032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1032" applyFont="1" applyFill="1" applyBorder="1" applyAlignment="1" applyProtection="1">
      <alignment horizontal="center" vertical="center" wrapText="1"/>
      <protection locked="0"/>
    </xf>
    <xf numFmtId="49" fontId="27" fillId="0" borderId="12" xfId="707" applyNumberFormat="1" applyFont="1" applyFill="1" applyBorder="1" applyAlignment="1">
      <alignment horizontal="center" vertical="center" wrapText="1"/>
      <protection/>
    </xf>
    <xf numFmtId="0" fontId="32" fillId="0" borderId="0" xfId="1040" applyFont="1" applyFill="1" applyAlignment="1">
      <alignment vertical="center" wrapText="1"/>
      <protection/>
    </xf>
    <xf numFmtId="0" fontId="27" fillId="0" borderId="10" xfId="1021" applyFont="1" applyFill="1" applyBorder="1" applyAlignment="1" applyProtection="1">
      <alignment horizontal="center" vertical="center" wrapText="1"/>
      <protection locked="0"/>
    </xf>
    <xf numFmtId="0" fontId="32" fillId="0" borderId="0" xfId="1031" applyFont="1" applyFill="1" applyAlignment="1" applyProtection="1">
      <alignment horizontal="center" vertical="center" wrapText="1"/>
      <protection locked="0"/>
    </xf>
    <xf numFmtId="0" fontId="30" fillId="0" borderId="0" xfId="1031" applyFont="1" applyFill="1" applyAlignment="1" applyProtection="1">
      <alignment horizontal="center" vertical="center" wrapText="1"/>
      <protection locked="0"/>
    </xf>
    <xf numFmtId="0" fontId="22" fillId="0" borderId="0" xfId="1031" applyFont="1" applyFill="1" applyAlignment="1" applyProtection="1">
      <alignment horizontal="center" vertical="center" wrapText="1"/>
      <protection locked="0"/>
    </xf>
    <xf numFmtId="0" fontId="23" fillId="0" borderId="0" xfId="1031" applyFont="1" applyFill="1" applyAlignment="1" applyProtection="1">
      <alignment horizontal="center" vertical="center"/>
      <protection locked="0"/>
    </xf>
    <xf numFmtId="0" fontId="30" fillId="64" borderId="13" xfId="1037" applyFont="1" applyFill="1" applyBorder="1" applyAlignment="1" applyProtection="1">
      <alignment horizontal="center" vertical="center" wrapText="1"/>
      <protection locked="0"/>
    </xf>
    <xf numFmtId="0" fontId="30" fillId="64" borderId="14" xfId="1037" applyFont="1" applyFill="1" applyBorder="1" applyAlignment="1" applyProtection="1">
      <alignment horizontal="center" vertical="center" wrapText="1"/>
      <protection locked="0"/>
    </xf>
    <xf numFmtId="0" fontId="30" fillId="64" borderId="15" xfId="1037" applyFont="1" applyFill="1" applyBorder="1" applyAlignment="1" applyProtection="1">
      <alignment horizontal="center" vertical="center" wrapText="1"/>
      <protection locked="0"/>
    </xf>
    <xf numFmtId="0" fontId="24" fillId="64" borderId="10" xfId="1037" applyFont="1" applyFill="1" applyBorder="1" applyAlignment="1" applyProtection="1">
      <alignment horizontal="center" vertical="center" wrapText="1"/>
      <protection locked="0"/>
    </xf>
    <xf numFmtId="169" fontId="24" fillId="64" borderId="10" xfId="1037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1037" applyFont="1" applyAlignment="1" applyProtection="1">
      <alignment horizontal="center" vertical="center" wrapText="1"/>
      <protection locked="0"/>
    </xf>
    <xf numFmtId="0" fontId="31" fillId="0" borderId="0" xfId="1037" applyFont="1" applyAlignment="1" applyProtection="1">
      <alignment horizontal="center" vertical="center" wrapText="1"/>
      <protection locked="0"/>
    </xf>
    <xf numFmtId="0" fontId="30" fillId="64" borderId="10" xfId="1026" applyFont="1" applyFill="1" applyBorder="1" applyAlignment="1" applyProtection="1">
      <alignment horizontal="center" vertical="center"/>
      <protection locked="0"/>
    </xf>
    <xf numFmtId="0" fontId="24" fillId="64" borderId="10" xfId="1037" applyFont="1" applyFill="1" applyBorder="1" applyAlignment="1" applyProtection="1">
      <alignment horizontal="center" vertical="center" textRotation="90" wrapText="1"/>
      <protection locked="0"/>
    </xf>
    <xf numFmtId="0" fontId="21" fillId="0" borderId="0" xfId="1024" applyFont="1" applyAlignment="1" applyProtection="1">
      <alignment horizontal="center" vertical="center" wrapText="1"/>
      <protection locked="0"/>
    </xf>
    <xf numFmtId="0" fontId="30" fillId="0" borderId="0" xfId="1024" applyFont="1" applyAlignment="1" applyProtection="1">
      <alignment horizontal="center" vertical="center" wrapText="1"/>
      <protection locked="0"/>
    </xf>
    <xf numFmtId="0" fontId="30" fillId="0" borderId="0" xfId="1024" applyFont="1" applyAlignment="1" applyProtection="1">
      <alignment horizontal="center" vertical="center"/>
      <protection locked="0"/>
    </xf>
    <xf numFmtId="0" fontId="22" fillId="0" borderId="0" xfId="1037" applyFont="1" applyAlignment="1" applyProtection="1">
      <alignment horizontal="center" vertical="center" wrapText="1"/>
      <protection locked="0"/>
    </xf>
    <xf numFmtId="0" fontId="23" fillId="0" borderId="0" xfId="1031" applyFont="1" applyAlignment="1" applyProtection="1">
      <alignment horizontal="center" vertical="center"/>
      <protection locked="0"/>
    </xf>
    <xf numFmtId="0" fontId="45" fillId="0" borderId="0" xfId="1037" applyFont="1" applyAlignment="1" applyProtection="1">
      <alignment horizontal="center" vertical="center"/>
      <protection locked="0"/>
    </xf>
    <xf numFmtId="0" fontId="30" fillId="0" borderId="0" xfId="1024" applyFont="1" applyAlignment="1" applyProtection="1">
      <alignment horizontal="center"/>
      <protection locked="0"/>
    </xf>
    <xf numFmtId="0" fontId="25" fillId="64" borderId="10" xfId="1037" applyFont="1" applyFill="1" applyBorder="1" applyAlignment="1" applyProtection="1">
      <alignment horizontal="center" vertical="center" textRotation="90" wrapText="1"/>
      <protection locked="0"/>
    </xf>
    <xf numFmtId="0" fontId="25" fillId="64" borderId="12" xfId="1037" applyFont="1" applyFill="1" applyBorder="1" applyAlignment="1" applyProtection="1">
      <alignment horizontal="center" vertical="center" textRotation="90" wrapText="1"/>
      <protection locked="0"/>
    </xf>
    <xf numFmtId="0" fontId="25" fillId="64" borderId="11" xfId="1037" applyFont="1" applyFill="1" applyBorder="1" applyAlignment="1" applyProtection="1">
      <alignment horizontal="center" vertical="center" textRotation="90" wrapText="1"/>
      <protection locked="0"/>
    </xf>
    <xf numFmtId="0" fontId="25" fillId="64" borderId="16" xfId="1037" applyFont="1" applyFill="1" applyBorder="1" applyAlignment="1" applyProtection="1">
      <alignment horizontal="center" vertical="center" textRotation="90" wrapText="1"/>
      <protection locked="0"/>
    </xf>
    <xf numFmtId="0" fontId="25" fillId="64" borderId="17" xfId="1037" applyFont="1" applyFill="1" applyBorder="1" applyAlignment="1" applyProtection="1">
      <alignment horizontal="center" vertical="center" textRotation="90" wrapText="1"/>
      <protection locked="0"/>
    </xf>
    <xf numFmtId="0" fontId="32" fillId="0" borderId="0" xfId="1024" applyFont="1" applyAlignment="1" applyProtection="1">
      <alignment horizontal="center" vertical="center" wrapText="1"/>
      <protection locked="0"/>
    </xf>
    <xf numFmtId="0" fontId="32" fillId="0" borderId="0" xfId="1024" applyFont="1" applyAlignment="1" applyProtection="1">
      <alignment horizontal="center" vertical="center"/>
      <protection locked="0"/>
    </xf>
    <xf numFmtId="0" fontId="24" fillId="64" borderId="10" xfId="1038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38" applyFont="1" applyFill="1" applyBorder="1" applyAlignment="1" applyProtection="1">
      <alignment horizontal="center" vertical="center" wrapText="1"/>
      <protection locked="0"/>
    </xf>
    <xf numFmtId="0" fontId="30" fillId="64" borderId="13" xfId="1027" applyFont="1" applyFill="1" applyBorder="1" applyAlignment="1" applyProtection="1">
      <alignment horizontal="center" vertical="center"/>
      <protection locked="0"/>
    </xf>
    <xf numFmtId="0" fontId="30" fillId="64" borderId="14" xfId="1027" applyFont="1" applyFill="1" applyBorder="1" applyAlignment="1" applyProtection="1">
      <alignment horizontal="center" vertical="center"/>
      <protection locked="0"/>
    </xf>
    <xf numFmtId="0" fontId="30" fillId="64" borderId="15" xfId="1027" applyFont="1" applyFill="1" applyBorder="1" applyAlignment="1" applyProtection="1">
      <alignment horizontal="center" vertical="center"/>
      <protection locked="0"/>
    </xf>
    <xf numFmtId="0" fontId="25" fillId="64" borderId="10" xfId="1038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>
      <alignment/>
    </xf>
    <xf numFmtId="0" fontId="25" fillId="64" borderId="18" xfId="1038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/>
    </xf>
    <xf numFmtId="0" fontId="25" fillId="64" borderId="19" xfId="1038" applyFont="1" applyFill="1" applyBorder="1" applyAlignment="1" applyProtection="1">
      <alignment horizontal="center" vertical="center" textRotation="90" wrapText="1"/>
      <protection locked="0"/>
    </xf>
    <xf numFmtId="0" fontId="25" fillId="64" borderId="12" xfId="1038" applyFont="1" applyFill="1" applyBorder="1" applyAlignment="1" applyProtection="1">
      <alignment horizontal="center" vertical="center" textRotation="90" wrapText="1"/>
      <protection locked="0"/>
    </xf>
    <xf numFmtId="0" fontId="25" fillId="64" borderId="11" xfId="1038" applyFont="1" applyFill="1" applyBorder="1" applyAlignment="1" applyProtection="1">
      <alignment horizontal="center" vertical="center" textRotation="90" wrapText="1"/>
      <protection locked="0"/>
    </xf>
    <xf numFmtId="0" fontId="30" fillId="64" borderId="10" xfId="1027" applyFont="1" applyFill="1" applyBorder="1" applyAlignment="1" applyProtection="1">
      <alignment horizontal="center" vertical="center"/>
      <protection locked="0"/>
    </xf>
    <xf numFmtId="169" fontId="24" fillId="64" borderId="10" xfId="1038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44" fillId="64" borderId="13" xfId="1037" applyFont="1" applyFill="1" applyBorder="1" applyAlignment="1" applyProtection="1">
      <alignment horizontal="center" vertical="center" wrapText="1"/>
      <protection locked="0"/>
    </xf>
    <xf numFmtId="0" fontId="44" fillId="64" borderId="14" xfId="1037" applyFont="1" applyFill="1" applyBorder="1" applyAlignment="1" applyProtection="1">
      <alignment horizontal="center" vertical="center" wrapText="1"/>
      <protection locked="0"/>
    </xf>
    <xf numFmtId="0" fontId="44" fillId="64" borderId="15" xfId="1037" applyFont="1" applyFill="1" applyBorder="1" applyAlignment="1" applyProtection="1">
      <alignment horizontal="center" vertical="center" wrapText="1"/>
      <protection locked="0"/>
    </xf>
    <xf numFmtId="0" fontId="22" fillId="0" borderId="0" xfId="1024" applyFont="1" applyAlignment="1" applyProtection="1">
      <alignment horizontal="center" vertical="center" wrapText="1"/>
      <protection locked="0"/>
    </xf>
    <xf numFmtId="169" fontId="24" fillId="64" borderId="12" xfId="1037" applyNumberFormat="1" applyFont="1" applyFill="1" applyBorder="1" applyAlignment="1" applyProtection="1">
      <alignment horizontal="center" vertical="center" wrapText="1"/>
      <protection locked="0"/>
    </xf>
    <xf numFmtId="169" fontId="24" fillId="64" borderId="11" xfId="1037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040" applyFont="1" applyFill="1" applyAlignment="1">
      <alignment horizontal="center" vertical="center" wrapText="1"/>
      <protection/>
    </xf>
    <xf numFmtId="0" fontId="38" fillId="0" borderId="0" xfId="1022" applyNumberFormat="1" applyFont="1" applyFill="1" applyBorder="1" applyAlignment="1" applyProtection="1">
      <alignment horizontal="center" vertical="center"/>
      <protection locked="0"/>
    </xf>
    <xf numFmtId="0" fontId="21" fillId="0" borderId="0" xfId="1031" applyFont="1" applyFill="1" applyAlignment="1" applyProtection="1">
      <alignment horizontal="center" vertical="center" wrapText="1"/>
      <protection locked="0"/>
    </xf>
  </cellXfs>
  <cellStyles count="1071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2 2" xfId="294"/>
    <cellStyle name="Денежный 10 2 3 3" xfId="295"/>
    <cellStyle name="Денежный 10 2 3 3 2" xfId="296"/>
    <cellStyle name="Денежный 10 2 4" xfId="297"/>
    <cellStyle name="Денежный 10 2 4 2" xfId="298"/>
    <cellStyle name="Денежный 10 2 4 3" xfId="299"/>
    <cellStyle name="Денежный 10 2 4 4" xfId="300"/>
    <cellStyle name="Денежный 10 2 5" xfId="301"/>
    <cellStyle name="Денежный 10 2 6" xfId="302"/>
    <cellStyle name="Денежный 10 2 7" xfId="303"/>
    <cellStyle name="Денежный 10 3" xfId="304"/>
    <cellStyle name="Денежный 10 3 2" xfId="305"/>
    <cellStyle name="Денежный 10 3 3" xfId="306"/>
    <cellStyle name="Денежный 10 4" xfId="307"/>
    <cellStyle name="Денежный 10 4 2" xfId="308"/>
    <cellStyle name="Денежный 10 4 3" xfId="309"/>
    <cellStyle name="Денежный 10 5" xfId="310"/>
    <cellStyle name="Денежный 11" xfId="311"/>
    <cellStyle name="Денежный 11 10" xfId="312"/>
    <cellStyle name="Денежный 11 11" xfId="313"/>
    <cellStyle name="Денежный 11 11 2" xfId="314"/>
    <cellStyle name="Денежный 11 11 3" xfId="315"/>
    <cellStyle name="Денежный 11 12" xfId="316"/>
    <cellStyle name="Денежный 11 13" xfId="317"/>
    <cellStyle name="Денежный 11 14" xfId="318"/>
    <cellStyle name="Денежный 11 2" xfId="319"/>
    <cellStyle name="Денежный 11 2 2" xfId="320"/>
    <cellStyle name="Денежный 11 2 2 2" xfId="321"/>
    <cellStyle name="Денежный 11 2 2 3" xfId="322"/>
    <cellStyle name="Денежный 11 2 3" xfId="323"/>
    <cellStyle name="Денежный 11 3" xfId="324"/>
    <cellStyle name="Денежный 11 4" xfId="325"/>
    <cellStyle name="Денежный 11 5" xfId="326"/>
    <cellStyle name="Денежный 11 6" xfId="327"/>
    <cellStyle name="Денежный 11 7" xfId="328"/>
    <cellStyle name="Денежный 11 8" xfId="329"/>
    <cellStyle name="Денежный 11 9" xfId="330"/>
    <cellStyle name="Денежный 11 9 12" xfId="331"/>
    <cellStyle name="Денежный 11 9 2" xfId="332"/>
    <cellStyle name="Денежный 11 9 3" xfId="333"/>
    <cellStyle name="Денежный 11 9 4" xfId="334"/>
    <cellStyle name="Денежный 11 9 5" xfId="335"/>
    <cellStyle name="Денежный 11 9 6" xfId="336"/>
    <cellStyle name="Денежный 11 9 7" xfId="337"/>
    <cellStyle name="Денежный 12" xfId="338"/>
    <cellStyle name="Денежный 12 10" xfId="339"/>
    <cellStyle name="Денежный 12 11" xfId="340"/>
    <cellStyle name="Денежный 12 12" xfId="341"/>
    <cellStyle name="Денежный 12 12 10" xfId="342"/>
    <cellStyle name="Денежный 12 12 2" xfId="343"/>
    <cellStyle name="Денежный 12 12 2 2" xfId="344"/>
    <cellStyle name="Денежный 12 12 2 3" xfId="345"/>
    <cellStyle name="Денежный 12 12 2 4" xfId="346"/>
    <cellStyle name="Денежный 12 12 3" xfId="347"/>
    <cellStyle name="Денежный 12 12 3 2" xfId="348"/>
    <cellStyle name="Денежный 12 12 4" xfId="349"/>
    <cellStyle name="Денежный 12 12 5" xfId="350"/>
    <cellStyle name="Денежный 12 12 6" xfId="351"/>
    <cellStyle name="Денежный 12 12 7" xfId="352"/>
    <cellStyle name="Денежный 12 12 8" xfId="353"/>
    <cellStyle name="Денежный 12 12_Мастер" xfId="354"/>
    <cellStyle name="Денежный 12 13" xfId="355"/>
    <cellStyle name="Денежный 12 14" xfId="356"/>
    <cellStyle name="Денежный 12 15" xfId="357"/>
    <cellStyle name="Денежный 12 16" xfId="358"/>
    <cellStyle name="Денежный 12 17" xfId="359"/>
    <cellStyle name="Денежный 12 18" xfId="360"/>
    <cellStyle name="Денежный 12 19" xfId="361"/>
    <cellStyle name="Денежный 12 2" xfId="362"/>
    <cellStyle name="Денежный 12 2 2" xfId="363"/>
    <cellStyle name="Денежный 12 2 3" xfId="364"/>
    <cellStyle name="Денежный 12 20" xfId="365"/>
    <cellStyle name="Денежный 12 21" xfId="366"/>
    <cellStyle name="Денежный 12 3" xfId="367"/>
    <cellStyle name="Денежный 12 3 2" xfId="368"/>
    <cellStyle name="Денежный 12 4" xfId="369"/>
    <cellStyle name="Денежный 12 5" xfId="370"/>
    <cellStyle name="Денежный 12 6" xfId="371"/>
    <cellStyle name="Денежный 12 7" xfId="372"/>
    <cellStyle name="Денежный 12 8" xfId="373"/>
    <cellStyle name="Денежный 12 9" xfId="374"/>
    <cellStyle name="Денежный 13 10" xfId="375"/>
    <cellStyle name="Денежный 13 2" xfId="376"/>
    <cellStyle name="Денежный 13 3" xfId="377"/>
    <cellStyle name="Денежный 13 4" xfId="378"/>
    <cellStyle name="Денежный 13 5" xfId="379"/>
    <cellStyle name="Денежный 13 6" xfId="380"/>
    <cellStyle name="Денежный 13 7" xfId="381"/>
    <cellStyle name="Денежный 13 8" xfId="382"/>
    <cellStyle name="Денежный 13 9" xfId="383"/>
    <cellStyle name="Денежный 14 2" xfId="384"/>
    <cellStyle name="Денежный 14 3" xfId="385"/>
    <cellStyle name="Денежный 14 4" xfId="386"/>
    <cellStyle name="Денежный 14 5" xfId="387"/>
    <cellStyle name="Денежный 14 6" xfId="388"/>
    <cellStyle name="Денежный 14 7" xfId="389"/>
    <cellStyle name="Денежный 14 8" xfId="390"/>
    <cellStyle name="Денежный 14 9" xfId="391"/>
    <cellStyle name="Денежный 16" xfId="392"/>
    <cellStyle name="Денежный 18" xfId="393"/>
    <cellStyle name="Денежный 2" xfId="394"/>
    <cellStyle name="Денежный 2 10" xfId="395"/>
    <cellStyle name="Денежный 2 10 2" xfId="396"/>
    <cellStyle name="Денежный 2 10 2 10" xfId="397"/>
    <cellStyle name="Денежный 2 10 2 11" xfId="398"/>
    <cellStyle name="Денежный 2 10 2 12" xfId="399"/>
    <cellStyle name="Денежный 2 10 2 13" xfId="400"/>
    <cellStyle name="Денежный 2 10 2 2" xfId="401"/>
    <cellStyle name="Денежный 2 10 2 2 2" xfId="402"/>
    <cellStyle name="Денежный 2 10 2 3" xfId="403"/>
    <cellStyle name="Денежный 2 10 2 4" xfId="404"/>
    <cellStyle name="Денежный 2 10 2 5" xfId="405"/>
    <cellStyle name="Денежный 2 10 2 6" xfId="406"/>
    <cellStyle name="Денежный 2 10 2 7" xfId="407"/>
    <cellStyle name="Денежный 2 10 2 8" xfId="408"/>
    <cellStyle name="Денежный 2 10 2 9" xfId="409"/>
    <cellStyle name="Денежный 2 11" xfId="410"/>
    <cellStyle name="Денежный 2 11 2" xfId="411"/>
    <cellStyle name="Денежный 2 11 2 2" xfId="412"/>
    <cellStyle name="Денежный 2 11 2 3" xfId="413"/>
    <cellStyle name="Денежный 2 11 3" xfId="414"/>
    <cellStyle name="Денежный 2 12" xfId="415"/>
    <cellStyle name="Денежный 2 13" xfId="416"/>
    <cellStyle name="Денежный 2 13 2" xfId="417"/>
    <cellStyle name="Денежный 2 13 3" xfId="418"/>
    <cellStyle name="Денежный 2 14" xfId="419"/>
    <cellStyle name="Денежный 2 15" xfId="420"/>
    <cellStyle name="Денежный 2 16" xfId="421"/>
    <cellStyle name="Денежный 2 17" xfId="422"/>
    <cellStyle name="Денежный 2 18" xfId="423"/>
    <cellStyle name="Денежный 2 19" xfId="424"/>
    <cellStyle name="Денежный 2 2" xfId="425"/>
    <cellStyle name="Денежный 2 2 10" xfId="426"/>
    <cellStyle name="Денежный 2 2 11" xfId="427"/>
    <cellStyle name="Денежный 2 2 12" xfId="428"/>
    <cellStyle name="Денежный 2 2 2" xfId="429"/>
    <cellStyle name="Денежный 2 2 2 10" xfId="430"/>
    <cellStyle name="Денежный 2 2 2 11" xfId="431"/>
    <cellStyle name="Денежный 2 2 2 2" xfId="432"/>
    <cellStyle name="Денежный 2 2 2 3" xfId="433"/>
    <cellStyle name="Денежный 2 2 2 4" xfId="434"/>
    <cellStyle name="Денежный 2 2 2 4 2" xfId="435"/>
    <cellStyle name="Денежный 2 2 2 5" xfId="436"/>
    <cellStyle name="Денежный 2 2 2 6" xfId="437"/>
    <cellStyle name="Денежный 2 2 2 7" xfId="438"/>
    <cellStyle name="Денежный 2 2 2 8" xfId="439"/>
    <cellStyle name="Денежный 2 2 2 9" xfId="440"/>
    <cellStyle name="Денежный 2 2 3" xfId="441"/>
    <cellStyle name="Денежный 2 2 4" xfId="442"/>
    <cellStyle name="Денежный 2 2 5" xfId="443"/>
    <cellStyle name="Денежный 2 2 5 2" xfId="444"/>
    <cellStyle name="Денежный 2 2 6" xfId="445"/>
    <cellStyle name="Денежный 2 2 7" xfId="446"/>
    <cellStyle name="Денежный 2 2 8" xfId="447"/>
    <cellStyle name="Денежный 2 2 9" xfId="448"/>
    <cellStyle name="Денежный 2 20" xfId="449"/>
    <cellStyle name="Денежный 2 21" xfId="450"/>
    <cellStyle name="Денежный 2 22" xfId="451"/>
    <cellStyle name="Денежный 2 23" xfId="452"/>
    <cellStyle name="Денежный 2 24" xfId="453"/>
    <cellStyle name="Денежный 2 24 2" xfId="454"/>
    <cellStyle name="Денежный 2 25" xfId="455"/>
    <cellStyle name="Денежный 2 26" xfId="456"/>
    <cellStyle name="Денежный 2 27" xfId="457"/>
    <cellStyle name="Денежный 2 28" xfId="458"/>
    <cellStyle name="Денежный 2 29" xfId="459"/>
    <cellStyle name="Денежный 2 3" xfId="460"/>
    <cellStyle name="Денежный 2 3 2" xfId="461"/>
    <cellStyle name="Денежный 2 3 2 2" xfId="462"/>
    <cellStyle name="Денежный 2 3 2 3" xfId="463"/>
    <cellStyle name="Денежный 2 3 2 4" xfId="464"/>
    <cellStyle name="Денежный 2 3 3" xfId="465"/>
    <cellStyle name="Денежный 2 3 4" xfId="466"/>
    <cellStyle name="Денежный 2 3 5" xfId="467"/>
    <cellStyle name="Денежный 2 3 6" xfId="468"/>
    <cellStyle name="Денежный 2 3 7" xfId="469"/>
    <cellStyle name="Денежный 2 3 8" xfId="470"/>
    <cellStyle name="Денежный 2 3 9" xfId="471"/>
    <cellStyle name="Денежный 2 3 9 2" xfId="472"/>
    <cellStyle name="Денежный 2 3 9 2 2" xfId="473"/>
    <cellStyle name="Денежный 2 3 9 2 3" xfId="474"/>
    <cellStyle name="Денежный 2 3 9 2 4" xfId="475"/>
    <cellStyle name="Денежный 2 3 9 3" xfId="476"/>
    <cellStyle name="Денежный 2 3 9 4" xfId="477"/>
    <cellStyle name="Денежный 2 3 9 5" xfId="478"/>
    <cellStyle name="Денежный 2 3 9 6" xfId="479"/>
    <cellStyle name="Денежный 2 3 9 7" xfId="480"/>
    <cellStyle name="Денежный 2 3 9 8" xfId="481"/>
    <cellStyle name="Денежный 2 30" xfId="482"/>
    <cellStyle name="Денежный 2 31" xfId="483"/>
    <cellStyle name="Денежный 2 32" xfId="484"/>
    <cellStyle name="Денежный 2 33" xfId="485"/>
    <cellStyle name="Денежный 2 34" xfId="486"/>
    <cellStyle name="Денежный 2 35" xfId="487"/>
    <cellStyle name="Денежный 2 36" xfId="488"/>
    <cellStyle name="Денежный 2 36 2" xfId="489"/>
    <cellStyle name="Денежный 2 37" xfId="490"/>
    <cellStyle name="Денежный 2 38" xfId="491"/>
    <cellStyle name="Денежный 2 39" xfId="492"/>
    <cellStyle name="Денежный 2 4" xfId="493"/>
    <cellStyle name="Денежный 2 4 2" xfId="494"/>
    <cellStyle name="Денежный 2 4 3" xfId="495"/>
    <cellStyle name="Денежный 2 4 4" xfId="496"/>
    <cellStyle name="Денежный 2 4 5" xfId="497"/>
    <cellStyle name="Денежный 2 4 6" xfId="498"/>
    <cellStyle name="Денежный 2 4 7" xfId="499"/>
    <cellStyle name="Денежный 2 4 8" xfId="500"/>
    <cellStyle name="Денежный 2 4 9" xfId="501"/>
    <cellStyle name="Денежный 2 40" xfId="502"/>
    <cellStyle name="Денежный 2 41" xfId="503"/>
    <cellStyle name="Денежный 2 42" xfId="504"/>
    <cellStyle name="Денежный 2 43" xfId="505"/>
    <cellStyle name="Денежный 2 45" xfId="506"/>
    <cellStyle name="Денежный 2 46" xfId="507"/>
    <cellStyle name="Денежный 2 47" xfId="508"/>
    <cellStyle name="Денежный 2 5" xfId="509"/>
    <cellStyle name="Денежный 2 5 2" xfId="510"/>
    <cellStyle name="Денежный 2 5 2 2" xfId="511"/>
    <cellStyle name="Денежный 2 5 2 3" xfId="512"/>
    <cellStyle name="Денежный 2 5 2 4" xfId="513"/>
    <cellStyle name="Денежный 2 5 3" xfId="514"/>
    <cellStyle name="Денежный 2 5 3 2" xfId="515"/>
    <cellStyle name="Денежный 2 5 3 3" xfId="516"/>
    <cellStyle name="Денежный 2 5 3 4" xfId="517"/>
    <cellStyle name="Денежный 2 5 4" xfId="518"/>
    <cellStyle name="Денежный 2 5 4 2" xfId="519"/>
    <cellStyle name="Денежный 2 5 4 3" xfId="520"/>
    <cellStyle name="Денежный 2 5 4 4" xfId="521"/>
    <cellStyle name="Денежный 2 5 5" xfId="522"/>
    <cellStyle name="Денежный 2 5 6" xfId="523"/>
    <cellStyle name="Денежный 2 5 7" xfId="524"/>
    <cellStyle name="Денежный 2 5 8" xfId="525"/>
    <cellStyle name="Денежный 2 51" xfId="526"/>
    <cellStyle name="Денежный 2 6" xfId="527"/>
    <cellStyle name="Денежный 2 7" xfId="528"/>
    <cellStyle name="Денежный 2 8" xfId="529"/>
    <cellStyle name="Денежный 2 9" xfId="530"/>
    <cellStyle name="Денежный 20" xfId="531"/>
    <cellStyle name="Денежный 24" xfId="532"/>
    <cellStyle name="Денежный 24 12" xfId="533"/>
    <cellStyle name="Денежный 24 2" xfId="534"/>
    <cellStyle name="Денежный 24 2 2" xfId="535"/>
    <cellStyle name="Денежный 24 3" xfId="536"/>
    <cellStyle name="Денежный 24 3 2" xfId="537"/>
    <cellStyle name="Денежный 24 3 3" xfId="538"/>
    <cellStyle name="Денежный 24 3 4" xfId="539"/>
    <cellStyle name="Денежный 24 4" xfId="540"/>
    <cellStyle name="Денежный 24 5" xfId="541"/>
    <cellStyle name="Денежный 24 6" xfId="542"/>
    <cellStyle name="Денежный 24 7" xfId="543"/>
    <cellStyle name="Денежный 24 8" xfId="544"/>
    <cellStyle name="Денежный 26" xfId="545"/>
    <cellStyle name="Денежный 3" xfId="546"/>
    <cellStyle name="Денежный 3 10" xfId="547"/>
    <cellStyle name="Денежный 3 11" xfId="548"/>
    <cellStyle name="Денежный 3 12" xfId="549"/>
    <cellStyle name="Денежный 3 13" xfId="550"/>
    <cellStyle name="Денежный 3 14" xfId="551"/>
    <cellStyle name="Денежный 3 15" xfId="552"/>
    <cellStyle name="Денежный 3 2" xfId="553"/>
    <cellStyle name="Денежный 3 2 2" xfId="554"/>
    <cellStyle name="Денежный 3 2 2 2" xfId="555"/>
    <cellStyle name="Денежный 3 2 3" xfId="556"/>
    <cellStyle name="Денежный 3 3" xfId="557"/>
    <cellStyle name="Денежный 3 3 2" xfId="558"/>
    <cellStyle name="Денежный 3 3 3" xfId="559"/>
    <cellStyle name="Денежный 3 4" xfId="560"/>
    <cellStyle name="Денежный 3 4 2" xfId="561"/>
    <cellStyle name="Денежный 3 4 3" xfId="562"/>
    <cellStyle name="Денежный 3 5" xfId="563"/>
    <cellStyle name="Денежный 3 5 2" xfId="564"/>
    <cellStyle name="Денежный 3 5 3" xfId="565"/>
    <cellStyle name="Денежный 3 6" xfId="566"/>
    <cellStyle name="Денежный 3 6 2" xfId="567"/>
    <cellStyle name="Денежный 3 7" xfId="568"/>
    <cellStyle name="Денежный 3 8" xfId="569"/>
    <cellStyle name="Денежный 3 8 2" xfId="570"/>
    <cellStyle name="Денежный 3 8 3" xfId="571"/>
    <cellStyle name="Денежный 3 8 4" xfId="572"/>
    <cellStyle name="Денежный 3 9" xfId="573"/>
    <cellStyle name="Денежный 4" xfId="574"/>
    <cellStyle name="Денежный 4 10" xfId="575"/>
    <cellStyle name="Денежный 4 11" xfId="576"/>
    <cellStyle name="Денежный 4 12" xfId="577"/>
    <cellStyle name="Денежный 4 13" xfId="578"/>
    <cellStyle name="Денежный 4 13 2" xfId="579"/>
    <cellStyle name="Денежный 4 14" xfId="580"/>
    <cellStyle name="Денежный 4 14 2" xfId="581"/>
    <cellStyle name="Денежный 4 14 3" xfId="582"/>
    <cellStyle name="Денежный 4 14 4" xfId="583"/>
    <cellStyle name="Денежный 4 14 5" xfId="584"/>
    <cellStyle name="Денежный 4 14 6" xfId="585"/>
    <cellStyle name="Денежный 4 2" xfId="586"/>
    <cellStyle name="Денежный 4 2 2" xfId="587"/>
    <cellStyle name="Денежный 4 2 3" xfId="588"/>
    <cellStyle name="Денежный 4 3" xfId="589"/>
    <cellStyle name="Денежный 4 3 2" xfId="590"/>
    <cellStyle name="Денежный 4 3 3" xfId="591"/>
    <cellStyle name="Денежный 4 3 3 2" xfId="592"/>
    <cellStyle name="Денежный 4 3 3 3" xfId="593"/>
    <cellStyle name="Денежный 4 3 3 4" xfId="594"/>
    <cellStyle name="Денежный 4 3 4" xfId="595"/>
    <cellStyle name="Денежный 4 3 5" xfId="596"/>
    <cellStyle name="Денежный 4 3 6" xfId="597"/>
    <cellStyle name="Денежный 4 3 7" xfId="598"/>
    <cellStyle name="Денежный 4 4" xfId="599"/>
    <cellStyle name="Денежный 4 4 2" xfId="600"/>
    <cellStyle name="Денежный 4 5" xfId="601"/>
    <cellStyle name="Денежный 4 5 2" xfId="602"/>
    <cellStyle name="Денежный 4 6" xfId="603"/>
    <cellStyle name="Денежный 4 7" xfId="604"/>
    <cellStyle name="Денежный 4 8" xfId="605"/>
    <cellStyle name="Денежный 4 9" xfId="606"/>
    <cellStyle name="Денежный 5" xfId="607"/>
    <cellStyle name="Денежный 5 2" xfId="608"/>
    <cellStyle name="Денежный 5 2 2" xfId="609"/>
    <cellStyle name="Денежный 5 2 3" xfId="610"/>
    <cellStyle name="Денежный 5 3" xfId="611"/>
    <cellStyle name="Денежный 5 3 2" xfId="612"/>
    <cellStyle name="Денежный 5 4" xfId="613"/>
    <cellStyle name="Денежный 5 5" xfId="614"/>
    <cellStyle name="Денежный 5 5 2" xfId="615"/>
    <cellStyle name="Денежный 6" xfId="616"/>
    <cellStyle name="Денежный 6 10" xfId="617"/>
    <cellStyle name="Денежный 6 11" xfId="618"/>
    <cellStyle name="Денежный 6 2" xfId="619"/>
    <cellStyle name="Денежный 6 2 2" xfId="620"/>
    <cellStyle name="Денежный 6 2 3" xfId="621"/>
    <cellStyle name="Денежный 6 3" xfId="622"/>
    <cellStyle name="Денежный 6 4" xfId="623"/>
    <cellStyle name="Денежный 6 5" xfId="624"/>
    <cellStyle name="Денежный 6 5 2" xfId="625"/>
    <cellStyle name="Денежный 6 6" xfId="626"/>
    <cellStyle name="Денежный 6 7" xfId="627"/>
    <cellStyle name="Денежный 6 7 2" xfId="628"/>
    <cellStyle name="Денежный 6 7 3" xfId="629"/>
    <cellStyle name="Денежный 6 7 4" xfId="630"/>
    <cellStyle name="Денежный 6 7 5" xfId="631"/>
    <cellStyle name="Денежный 6 7 6" xfId="632"/>
    <cellStyle name="Денежный 6 8" xfId="633"/>
    <cellStyle name="Денежный 6 8 2" xfId="634"/>
    <cellStyle name="Денежный 6 8 3" xfId="635"/>
    <cellStyle name="Денежный 6 8 4" xfId="636"/>
    <cellStyle name="Денежный 6 9" xfId="637"/>
    <cellStyle name="Денежный 7 2" xfId="638"/>
    <cellStyle name="Денежный 7 2 2" xfId="639"/>
    <cellStyle name="Денежный 7 2 3" xfId="640"/>
    <cellStyle name="Денежный 7 3" xfId="641"/>
    <cellStyle name="Денежный 7 4" xfId="642"/>
    <cellStyle name="Денежный 7 5" xfId="643"/>
    <cellStyle name="Денежный 7 5 2" xfId="644"/>
    <cellStyle name="Денежный 7 6" xfId="645"/>
    <cellStyle name="Денежный 8 2" xfId="646"/>
    <cellStyle name="Денежный 8 2 2" xfId="647"/>
    <cellStyle name="Денежный 8 2 3" xfId="648"/>
    <cellStyle name="Денежный 8 3" xfId="649"/>
    <cellStyle name="Денежный 8 3 2" xfId="650"/>
    <cellStyle name="Денежный 8 4" xfId="651"/>
    <cellStyle name="Денежный 8 5" xfId="652"/>
    <cellStyle name="Денежный 8 5 2" xfId="653"/>
    <cellStyle name="Денежный 8 6" xfId="654"/>
    <cellStyle name="Денежный 9 2" xfId="655"/>
    <cellStyle name="Денежный 9 2 2" xfId="656"/>
    <cellStyle name="Денежный 9 2 3" xfId="657"/>
    <cellStyle name="Денежный 9 2 4" xfId="658"/>
    <cellStyle name="Денежный 9 3" xfId="659"/>
    <cellStyle name="Заголовок 1" xfId="660"/>
    <cellStyle name="Заголовок 1 2" xfId="661"/>
    <cellStyle name="Заголовок 1 3" xfId="662"/>
    <cellStyle name="Заголовок 2" xfId="663"/>
    <cellStyle name="Заголовок 2 2" xfId="664"/>
    <cellStyle name="Заголовок 2 3" xfId="665"/>
    <cellStyle name="Заголовок 3" xfId="666"/>
    <cellStyle name="Заголовок 3 2" xfId="667"/>
    <cellStyle name="Заголовок 3 3" xfId="668"/>
    <cellStyle name="Заголовок 4" xfId="669"/>
    <cellStyle name="Заголовок 4 2" xfId="670"/>
    <cellStyle name="Заголовок 4 3" xfId="671"/>
    <cellStyle name="Итог" xfId="672"/>
    <cellStyle name="Итог 2" xfId="673"/>
    <cellStyle name="Итог 3" xfId="674"/>
    <cellStyle name="Контрольная ячейка" xfId="675"/>
    <cellStyle name="Контрольная ячейка 2" xfId="676"/>
    <cellStyle name="Контрольная ячейка 3" xfId="677"/>
    <cellStyle name="Контрольная ячейка 4" xfId="678"/>
    <cellStyle name="Название" xfId="679"/>
    <cellStyle name="Название 2" xfId="680"/>
    <cellStyle name="Название 3" xfId="681"/>
    <cellStyle name="Нейтральный" xfId="682"/>
    <cellStyle name="Нейтральный 2" xfId="683"/>
    <cellStyle name="Нейтральный 3" xfId="684"/>
    <cellStyle name="Нейтральный 4" xfId="685"/>
    <cellStyle name="Обычный 10" xfId="686"/>
    <cellStyle name="Обычный 10 2" xfId="687"/>
    <cellStyle name="Обычный 10 3" xfId="688"/>
    <cellStyle name="Обычный 11" xfId="689"/>
    <cellStyle name="Обычный 11 10" xfId="690"/>
    <cellStyle name="Обычный 11 11" xfId="691"/>
    <cellStyle name="Обычный 11 12" xfId="692"/>
    <cellStyle name="Обычный 11 12 2" xfId="693"/>
    <cellStyle name="Обычный 11 2" xfId="694"/>
    <cellStyle name="Обычный 11 2 2" xfId="695"/>
    <cellStyle name="Обычный 11 3" xfId="696"/>
    <cellStyle name="Обычный 11 4" xfId="697"/>
    <cellStyle name="Обычный 11 5" xfId="698"/>
    <cellStyle name="Обычный 11 6" xfId="699"/>
    <cellStyle name="Обычный 11 7" xfId="700"/>
    <cellStyle name="Обычный 11 8" xfId="701"/>
    <cellStyle name="Обычный 11 9" xfId="702"/>
    <cellStyle name="Обычный 12" xfId="703"/>
    <cellStyle name="Обычный 12 2 2" xfId="704"/>
    <cellStyle name="Обычный 13 2" xfId="705"/>
    <cellStyle name="Обычный 14" xfId="706"/>
    <cellStyle name="Обычный 14 2" xfId="707"/>
    <cellStyle name="Обычный 14 3" xfId="708"/>
    <cellStyle name="Обычный 14 4" xfId="709"/>
    <cellStyle name="Обычный 14 5" xfId="710"/>
    <cellStyle name="Обычный 14 6" xfId="711"/>
    <cellStyle name="Обычный 15" xfId="712"/>
    <cellStyle name="Обычный 15 2" xfId="713"/>
    <cellStyle name="Обычный 16" xfId="714"/>
    <cellStyle name="Обычный 17" xfId="715"/>
    <cellStyle name="Обычный 17 2" xfId="716"/>
    <cellStyle name="Обычный 17 3" xfId="717"/>
    <cellStyle name="Обычный 17 4" xfId="718"/>
    <cellStyle name="Обычный 17 5" xfId="719"/>
    <cellStyle name="Обычный 17 6" xfId="720"/>
    <cellStyle name="Обычный 17 7" xfId="721"/>
    <cellStyle name="Обычный 18" xfId="722"/>
    <cellStyle name="Обычный 18 2" xfId="723"/>
    <cellStyle name="Обычный 18 3" xfId="724"/>
    <cellStyle name="Обычный 19" xfId="725"/>
    <cellStyle name="Обычный 2" xfId="726"/>
    <cellStyle name="Обычный 2 10" xfId="727"/>
    <cellStyle name="Обычный 2 10 2" xfId="728"/>
    <cellStyle name="Обычный 2 11" xfId="729"/>
    <cellStyle name="Обычный 2 12" xfId="730"/>
    <cellStyle name="Обычный 2 13" xfId="731"/>
    <cellStyle name="Обычный 2 14" xfId="732"/>
    <cellStyle name="Обычный 2 14 10" xfId="733"/>
    <cellStyle name="Обычный 2 14 10 2" xfId="734"/>
    <cellStyle name="Обычный 2 14 11" xfId="735"/>
    <cellStyle name="Обычный 2 14 12" xfId="736"/>
    <cellStyle name="Обычный 2 14 2" xfId="737"/>
    <cellStyle name="Обычный 2 14 2 2" xfId="738"/>
    <cellStyle name="Обычный 2 14 3" xfId="739"/>
    <cellStyle name="Обычный 2 14 4" xfId="740"/>
    <cellStyle name="Обычный 2 14 5" xfId="741"/>
    <cellStyle name="Обычный 2 14 6" xfId="742"/>
    <cellStyle name="Обычный 2 14 7" xfId="743"/>
    <cellStyle name="Обычный 2 14 8" xfId="744"/>
    <cellStyle name="Обычный 2 14 9" xfId="745"/>
    <cellStyle name="Обычный 2 15" xfId="746"/>
    <cellStyle name="Обычный 2 16" xfId="747"/>
    <cellStyle name="Обычный 2 17" xfId="748"/>
    <cellStyle name="Обычный 2 18" xfId="749"/>
    <cellStyle name="Обычный 2 19" xfId="750"/>
    <cellStyle name="Обычный 2 2" xfId="751"/>
    <cellStyle name="Обычный 2 2 10" xfId="752"/>
    <cellStyle name="Обычный 2 2 10 2" xfId="753"/>
    <cellStyle name="Обычный 2 2 11" xfId="754"/>
    <cellStyle name="Обычный 2 2 12" xfId="755"/>
    <cellStyle name="Обычный 2 2 13" xfId="756"/>
    <cellStyle name="Обычный 2 2 14" xfId="757"/>
    <cellStyle name="Обычный 2 2 15" xfId="758"/>
    <cellStyle name="Обычный 2 2 16" xfId="759"/>
    <cellStyle name="Обычный 2 2 17" xfId="760"/>
    <cellStyle name="Обычный 2 2 2" xfId="761"/>
    <cellStyle name="Обычный 2 2 2 2" xfId="762"/>
    <cellStyle name="Обычный 2 2 2 2 2" xfId="763"/>
    <cellStyle name="Обычный 2 2 2 2 3" xfId="764"/>
    <cellStyle name="Обычный 2 2 2 2 4" xfId="765"/>
    <cellStyle name="Обычный 2 2 2 2 5" xfId="766"/>
    <cellStyle name="Обычный 2 2 2 3" xfId="767"/>
    <cellStyle name="Обычный 2 2 2 3 2" xfId="768"/>
    <cellStyle name="Обычный 2 2 2 4" xfId="769"/>
    <cellStyle name="Обычный 2 2 2 4 2" xfId="770"/>
    <cellStyle name="Обычный 2 2 2 4 3" xfId="771"/>
    <cellStyle name="Обычный 2 2 2 4 4" xfId="772"/>
    <cellStyle name="Обычный 2 2 2 5" xfId="773"/>
    <cellStyle name="Обычный 2 2 2 5 2" xfId="774"/>
    <cellStyle name="Обычный 2 2 2 5 3" xfId="775"/>
    <cellStyle name="Обычный 2 2 2 5 4" xfId="776"/>
    <cellStyle name="Обычный 2 2 2 6" xfId="777"/>
    <cellStyle name="Обычный 2 2 2 7" xfId="778"/>
    <cellStyle name="Обычный 2 2 2 8" xfId="779"/>
    <cellStyle name="Обычный 2 2 2 9" xfId="780"/>
    <cellStyle name="Обычный 2 2 3" xfId="781"/>
    <cellStyle name="Обычный 2 2 3 2" xfId="782"/>
    <cellStyle name="Обычный 2 2 3 2 2" xfId="783"/>
    <cellStyle name="Обычный 2 2 3 2 3" xfId="784"/>
    <cellStyle name="Обычный 2 2 3 3" xfId="785"/>
    <cellStyle name="Обычный 2 2 3 4" xfId="786"/>
    <cellStyle name="Обычный 2 2 3 5" xfId="787"/>
    <cellStyle name="Обычный 2 2 3 6" xfId="788"/>
    <cellStyle name="Обычный 2 2 3 7" xfId="789"/>
    <cellStyle name="Обычный 2 2 3 8" xfId="790"/>
    <cellStyle name="Обычный 2 2 4" xfId="791"/>
    <cellStyle name="Обычный 2 2 4 2" xfId="792"/>
    <cellStyle name="Обычный 2 2 4 3" xfId="793"/>
    <cellStyle name="Обычный 2 2 4 4" xfId="794"/>
    <cellStyle name="Обычный 2 2 5" xfId="795"/>
    <cellStyle name="Обычный 2 2 5 2" xfId="796"/>
    <cellStyle name="Обычный 2 2 5 3" xfId="797"/>
    <cellStyle name="Обычный 2 2 5 4" xfId="798"/>
    <cellStyle name="Обычный 2 2 6" xfId="799"/>
    <cellStyle name="Обычный 2 2 7" xfId="800"/>
    <cellStyle name="Обычный 2 2 8" xfId="801"/>
    <cellStyle name="Обычный 2 2 9" xfId="802"/>
    <cellStyle name="Обычный 2 2_База1 (version 1)" xfId="803"/>
    <cellStyle name="Обычный 2 20" xfId="804"/>
    <cellStyle name="Обычный 2 21" xfId="805"/>
    <cellStyle name="Обычный 2 22" xfId="806"/>
    <cellStyle name="Обычный 2 23" xfId="807"/>
    <cellStyle name="Обычный 2 24" xfId="808"/>
    <cellStyle name="Обычный 2 24 2" xfId="809"/>
    <cellStyle name="Обычный 2 24 3" xfId="810"/>
    <cellStyle name="Обычный 2 24 4" xfId="811"/>
    <cellStyle name="Обычный 2 24 5" xfId="812"/>
    <cellStyle name="Обычный 2 25" xfId="813"/>
    <cellStyle name="Обычный 2 26" xfId="814"/>
    <cellStyle name="Обычный 2 27" xfId="815"/>
    <cellStyle name="Обычный 2 28" xfId="816"/>
    <cellStyle name="Обычный 2 29" xfId="817"/>
    <cellStyle name="Обычный 2 3" xfId="818"/>
    <cellStyle name="Обычный 2 3 2" xfId="819"/>
    <cellStyle name="Обычный 2 3 2 2" xfId="820"/>
    <cellStyle name="Обычный 2 3 2 3" xfId="821"/>
    <cellStyle name="Обычный 2 3 3" xfId="822"/>
    <cellStyle name="Обычный 2 3 4" xfId="823"/>
    <cellStyle name="Обычный 2 3 5" xfId="824"/>
    <cellStyle name="Обычный 2 3 6" xfId="825"/>
    <cellStyle name="Обычный 2 3 7" xfId="826"/>
    <cellStyle name="Обычный 2 3 8" xfId="827"/>
    <cellStyle name="Обычный 2 3 9" xfId="828"/>
    <cellStyle name="Обычный 2 30" xfId="829"/>
    <cellStyle name="Обычный 2 31" xfId="830"/>
    <cellStyle name="Обычный 2 32" xfId="831"/>
    <cellStyle name="Обычный 2 33" xfId="832"/>
    <cellStyle name="Обычный 2 33 2" xfId="833"/>
    <cellStyle name="Обычный 2 34" xfId="834"/>
    <cellStyle name="Обычный 2 35" xfId="835"/>
    <cellStyle name="Обычный 2 36" xfId="836"/>
    <cellStyle name="Обычный 2 37" xfId="837"/>
    <cellStyle name="Обычный 2 38" xfId="838"/>
    <cellStyle name="Обычный 2 39" xfId="839"/>
    <cellStyle name="Обычный 2 4" xfId="840"/>
    <cellStyle name="Обычный 2 4 10" xfId="841"/>
    <cellStyle name="Обычный 2 4 2" xfId="842"/>
    <cellStyle name="Обычный 2 4 2 2" xfId="843"/>
    <cellStyle name="Обычный 2 4 2 3" xfId="844"/>
    <cellStyle name="Обычный 2 4 3" xfId="845"/>
    <cellStyle name="Обычный 2 4 4" xfId="846"/>
    <cellStyle name="Обычный 2 4 5" xfId="847"/>
    <cellStyle name="Обычный 2 4 6" xfId="848"/>
    <cellStyle name="Обычный 2 4 7" xfId="849"/>
    <cellStyle name="Обычный 2 4 8" xfId="850"/>
    <cellStyle name="Обычный 2 4 9" xfId="851"/>
    <cellStyle name="Обычный 2 40" xfId="852"/>
    <cellStyle name="Обычный 2 47" xfId="853"/>
    <cellStyle name="Обычный 2 5" xfId="854"/>
    <cellStyle name="Обычный 2 5 2" xfId="855"/>
    <cellStyle name="Обычный 2 5 2 2" xfId="856"/>
    <cellStyle name="Обычный 2 5 3" xfId="857"/>
    <cellStyle name="Обычный 2 5 3 2" xfId="858"/>
    <cellStyle name="Обычный 2 5 3 3" xfId="859"/>
    <cellStyle name="Обычный 2 51" xfId="860"/>
    <cellStyle name="Обычный 2 6" xfId="861"/>
    <cellStyle name="Обычный 2 6 2" xfId="862"/>
    <cellStyle name="Обычный 2 6 2 2" xfId="863"/>
    <cellStyle name="Обычный 2 6 2 3" xfId="864"/>
    <cellStyle name="Обычный 2 7" xfId="865"/>
    <cellStyle name="Обычный 2 7 2" xfId="866"/>
    <cellStyle name="Обычный 2 8" xfId="867"/>
    <cellStyle name="Обычный 2 9" xfId="868"/>
    <cellStyle name="Обычный 2_Выездка ноябрь 2010 г." xfId="869"/>
    <cellStyle name="Обычный 20" xfId="870"/>
    <cellStyle name="Обычный 21" xfId="871"/>
    <cellStyle name="Обычный 22" xfId="872"/>
    <cellStyle name="Обычный 23" xfId="873"/>
    <cellStyle name="Обычный 24" xfId="874"/>
    <cellStyle name="Обычный 25" xfId="875"/>
    <cellStyle name="Обычный 26" xfId="876"/>
    <cellStyle name="Обычный 29" xfId="877"/>
    <cellStyle name="Обычный 3" xfId="878"/>
    <cellStyle name="Обычный 3 10" xfId="879"/>
    <cellStyle name="Обычный 3 11" xfId="880"/>
    <cellStyle name="Обычный 3 12" xfId="881"/>
    <cellStyle name="Обычный 3 13" xfId="882"/>
    <cellStyle name="Обычный 3 13 2" xfId="883"/>
    <cellStyle name="Обычный 3 13_pudost_16-07_17_startovye" xfId="884"/>
    <cellStyle name="Обычный 3 14" xfId="885"/>
    <cellStyle name="Обычный 3 15" xfId="886"/>
    <cellStyle name="Обычный 3 16" xfId="887"/>
    <cellStyle name="Обычный 3 17" xfId="888"/>
    <cellStyle name="Обычный 3 18" xfId="889"/>
    <cellStyle name="Обычный 3 19" xfId="890"/>
    <cellStyle name="Обычный 3 2" xfId="891"/>
    <cellStyle name="Обычный 3 2 10" xfId="892"/>
    <cellStyle name="Обычный 3 2 11" xfId="893"/>
    <cellStyle name="Обычный 3 2 2" xfId="894"/>
    <cellStyle name="Обычный 3 2 2 10" xfId="895"/>
    <cellStyle name="Обычный 3 2 2 2" xfId="896"/>
    <cellStyle name="Обычный 3 2 2 2 2" xfId="897"/>
    <cellStyle name="Обычный 3 2 2 3" xfId="898"/>
    <cellStyle name="Обычный 3 2 2 4" xfId="899"/>
    <cellStyle name="Обычный 3 2 2 5" xfId="900"/>
    <cellStyle name="Обычный 3 2 2 6" xfId="901"/>
    <cellStyle name="Обычный 3 2 2 7" xfId="902"/>
    <cellStyle name="Обычный 3 2 2 8" xfId="903"/>
    <cellStyle name="Обычный 3 2 2 9" xfId="904"/>
    <cellStyle name="Обычный 3 2 3" xfId="905"/>
    <cellStyle name="Обычный 3 2 4" xfId="906"/>
    <cellStyle name="Обычный 3 2 4 2" xfId="907"/>
    <cellStyle name="Обычный 3 2 5" xfId="908"/>
    <cellStyle name="Обычный 3 2 6" xfId="909"/>
    <cellStyle name="Обычный 3 2 7" xfId="910"/>
    <cellStyle name="Обычный 3 2 8" xfId="911"/>
    <cellStyle name="Обычный 3 2 9" xfId="912"/>
    <cellStyle name="Обычный 3 20" xfId="913"/>
    <cellStyle name="Обычный 3 21" xfId="914"/>
    <cellStyle name="Обычный 3 3" xfId="915"/>
    <cellStyle name="Обычный 3 3 2" xfId="916"/>
    <cellStyle name="Обычный 3 3 3" xfId="917"/>
    <cellStyle name="Обычный 3 4" xfId="918"/>
    <cellStyle name="Обычный 3 5" xfId="919"/>
    <cellStyle name="Обычный 3 5 2" xfId="920"/>
    <cellStyle name="Обычный 3 5 3" xfId="921"/>
    <cellStyle name="Обычный 3 6" xfId="922"/>
    <cellStyle name="Обычный 3 7" xfId="923"/>
    <cellStyle name="Обычный 3 8" xfId="924"/>
    <cellStyle name="Обычный 3 9" xfId="925"/>
    <cellStyle name="Обычный 30" xfId="926"/>
    <cellStyle name="Обычный 31" xfId="927"/>
    <cellStyle name="Обычный 34" xfId="928"/>
    <cellStyle name="Обычный 35" xfId="929"/>
    <cellStyle name="Обычный 36" xfId="930"/>
    <cellStyle name="Обычный 39" xfId="931"/>
    <cellStyle name="Обычный 4" xfId="932"/>
    <cellStyle name="Обычный 4 10" xfId="933"/>
    <cellStyle name="Обычный 4 11" xfId="934"/>
    <cellStyle name="Обычный 4 12" xfId="935"/>
    <cellStyle name="Обычный 4 13" xfId="936"/>
    <cellStyle name="Обычный 4 14" xfId="937"/>
    <cellStyle name="Обычный 4 14 2" xfId="938"/>
    <cellStyle name="Обычный 4 14 3" xfId="939"/>
    <cellStyle name="Обычный 4 14 4" xfId="940"/>
    <cellStyle name="Обычный 4 15" xfId="941"/>
    <cellStyle name="Обычный 4 16" xfId="942"/>
    <cellStyle name="Обычный 4 17" xfId="943"/>
    <cellStyle name="Обычный 4 2" xfId="944"/>
    <cellStyle name="Обычный 4 2 2" xfId="945"/>
    <cellStyle name="Обычный 4 2 3" xfId="946"/>
    <cellStyle name="Обычный 4 3" xfId="947"/>
    <cellStyle name="Обычный 4 4" xfId="948"/>
    <cellStyle name="Обычный 4 5" xfId="949"/>
    <cellStyle name="Обычный 4 6" xfId="950"/>
    <cellStyle name="Обычный 4 7" xfId="951"/>
    <cellStyle name="Обычный 4 8" xfId="952"/>
    <cellStyle name="Обычный 4 9" xfId="953"/>
    <cellStyle name="Обычный 40" xfId="954"/>
    <cellStyle name="Обычный 42" xfId="955"/>
    <cellStyle name="Обычный 43" xfId="956"/>
    <cellStyle name="Обычный 45" xfId="957"/>
    <cellStyle name="Обычный 5" xfId="958"/>
    <cellStyle name="Обычный 5 10" xfId="959"/>
    <cellStyle name="Обычный 5 11" xfId="960"/>
    <cellStyle name="Обычный 5 12" xfId="961"/>
    <cellStyle name="Обычный 5 13" xfId="962"/>
    <cellStyle name="Обычный 5 14" xfId="963"/>
    <cellStyle name="Обычный 5 15" xfId="964"/>
    <cellStyle name="Обычный 5 16" xfId="965"/>
    <cellStyle name="Обычный 5 17" xfId="966"/>
    <cellStyle name="Обычный 5 18" xfId="967"/>
    <cellStyle name="Обычный 5 19" xfId="968"/>
    <cellStyle name="Обычный 5 2" xfId="969"/>
    <cellStyle name="Обычный 5 2 2" xfId="970"/>
    <cellStyle name="Обычный 5 2 3" xfId="971"/>
    <cellStyle name="Обычный 5 20" xfId="972"/>
    <cellStyle name="Обычный 5 21" xfId="973"/>
    <cellStyle name="Обычный 5 3" xfId="974"/>
    <cellStyle name="Обычный 5 3 2" xfId="975"/>
    <cellStyle name="Обычный 5 3 3" xfId="976"/>
    <cellStyle name="Обычный 5 4" xfId="977"/>
    <cellStyle name="Обычный 5 4 2" xfId="978"/>
    <cellStyle name="Обычный 5 5" xfId="979"/>
    <cellStyle name="Обычный 5 6" xfId="980"/>
    <cellStyle name="Обычный 5 7" xfId="981"/>
    <cellStyle name="Обычный 5 8" xfId="982"/>
    <cellStyle name="Обычный 5 9" xfId="983"/>
    <cellStyle name="Обычный 5_15_06_2014_prinevskoe" xfId="984"/>
    <cellStyle name="Обычный 6" xfId="985"/>
    <cellStyle name="Обычный 6 10" xfId="986"/>
    <cellStyle name="Обычный 6 11" xfId="987"/>
    <cellStyle name="Обычный 6 12" xfId="988"/>
    <cellStyle name="Обычный 6 13" xfId="989"/>
    <cellStyle name="Обычный 6 14" xfId="990"/>
    <cellStyle name="Обычный 6 15" xfId="991"/>
    <cellStyle name="Обычный 6 16" xfId="992"/>
    <cellStyle name="Обычный 6 17" xfId="993"/>
    <cellStyle name="Обычный 6 2" xfId="994"/>
    <cellStyle name="Обычный 6 2 2" xfId="995"/>
    <cellStyle name="Обычный 6 3" xfId="996"/>
    <cellStyle name="Обычный 6 4" xfId="997"/>
    <cellStyle name="Обычный 6 5" xfId="998"/>
    <cellStyle name="Обычный 6 6" xfId="999"/>
    <cellStyle name="Обычный 6 7" xfId="1000"/>
    <cellStyle name="Обычный 6 8" xfId="1001"/>
    <cellStyle name="Обычный 6 9" xfId="1002"/>
    <cellStyle name="Обычный 7" xfId="1003"/>
    <cellStyle name="Обычный 7 10" xfId="1004"/>
    <cellStyle name="Обычный 7 11" xfId="1005"/>
    <cellStyle name="Обычный 7 12" xfId="1006"/>
    <cellStyle name="Обычный 7 2" xfId="1007"/>
    <cellStyle name="Обычный 7 3" xfId="1008"/>
    <cellStyle name="Обычный 7 4" xfId="1009"/>
    <cellStyle name="Обычный 7 5" xfId="1010"/>
    <cellStyle name="Обычный 7 6" xfId="1011"/>
    <cellStyle name="Обычный 7 7" xfId="1012"/>
    <cellStyle name="Обычный 7 8" xfId="1013"/>
    <cellStyle name="Обычный 7 9" xfId="1014"/>
    <cellStyle name="Обычный 8" xfId="1015"/>
    <cellStyle name="Обычный 8 2" xfId="1016"/>
    <cellStyle name="Обычный 8 3" xfId="1017"/>
    <cellStyle name="Обычный 8 4" xfId="1018"/>
    <cellStyle name="Обычный 9" xfId="1019"/>
    <cellStyle name="Обычный 9 2" xfId="1020"/>
    <cellStyle name="Обычный_База 2 2 2 2 2 2" xfId="1021"/>
    <cellStyle name="Обычный_Выездка технические1" xfId="1022"/>
    <cellStyle name="Обычный_Выездка технические1 2" xfId="1023"/>
    <cellStyle name="Обычный_Выездка технические1 3" xfId="1024"/>
    <cellStyle name="Обычный_Выездка технические1 3 2" xfId="1025"/>
    <cellStyle name="Обычный_Измайлово-2003" xfId="1026"/>
    <cellStyle name="Обычный_Измайлово-2003 2" xfId="1027"/>
    <cellStyle name="Обычный_конкур К" xfId="1028"/>
    <cellStyle name="Обычный_конкур1" xfId="1029"/>
    <cellStyle name="Обычный_конкур1 2 2" xfId="1030"/>
    <cellStyle name="Обычный_Лист Microsoft Excel" xfId="1031"/>
    <cellStyle name="Обычный_Лист Microsoft Excel 10" xfId="1032"/>
    <cellStyle name="Обычный_Лист Microsoft Excel 10 2" xfId="1033"/>
    <cellStyle name="Обычный_Лист Microsoft Excel 11" xfId="1034"/>
    <cellStyle name="Обычный_Лист Microsoft Excel 2" xfId="1035"/>
    <cellStyle name="Обычный_Лист Microsoft Excel 2 12" xfId="1036"/>
    <cellStyle name="Обычный_Лист Microsoft Excel 3" xfId="1037"/>
    <cellStyle name="Обычный_Лист Microsoft Excel 3 2" xfId="1038"/>
    <cellStyle name="Обычный_Орел" xfId="1039"/>
    <cellStyle name="Обычный_Форма технических_конкур" xfId="1040"/>
    <cellStyle name="Плохой" xfId="1041"/>
    <cellStyle name="Плохой 2" xfId="1042"/>
    <cellStyle name="Плохой 3" xfId="1043"/>
    <cellStyle name="Плохой 4" xfId="1044"/>
    <cellStyle name="Пояснение" xfId="1045"/>
    <cellStyle name="Пояснение 2" xfId="1046"/>
    <cellStyle name="Пояснение 3" xfId="1047"/>
    <cellStyle name="Примечание" xfId="1048"/>
    <cellStyle name="Примечание 2" xfId="1049"/>
    <cellStyle name="Примечание 3" xfId="1050"/>
    <cellStyle name="Примечание 4" xfId="1051"/>
    <cellStyle name="Примечание 5" xfId="1052"/>
    <cellStyle name="Percent" xfId="1053"/>
    <cellStyle name="Процентный 2" xfId="1054"/>
    <cellStyle name="Связанная ячейка" xfId="1055"/>
    <cellStyle name="Связанная ячейка 2" xfId="1056"/>
    <cellStyle name="Связанная ячейка 3" xfId="1057"/>
    <cellStyle name="Текст предупреждения" xfId="1058"/>
    <cellStyle name="Текст предупреждения 2" xfId="1059"/>
    <cellStyle name="Текст предупреждения 3" xfId="1060"/>
    <cellStyle name="Comma" xfId="1061"/>
    <cellStyle name="Comma [0]" xfId="1062"/>
    <cellStyle name="Финансовый 2" xfId="1063"/>
    <cellStyle name="Финансовый 2 2" xfId="1064"/>
    <cellStyle name="Финансовый 2 2 2" xfId="1065"/>
    <cellStyle name="Финансовый 2 2 2 2" xfId="1066"/>
    <cellStyle name="Финансовый 2 2 3" xfId="1067"/>
    <cellStyle name="Финансовый 2 2 4" xfId="1068"/>
    <cellStyle name="Финансовый 2 2 4 2" xfId="1069"/>
    <cellStyle name="Финансовый 2 2 5" xfId="1070"/>
    <cellStyle name="Финансовый 2 2 5 2" xfId="1071"/>
    <cellStyle name="Финансовый 2 2 6" xfId="1072"/>
    <cellStyle name="Финансовый 2 2 6 2" xfId="1073"/>
    <cellStyle name="Финансовый 2 3" xfId="1074"/>
    <cellStyle name="Финансовый 2 3 2" xfId="1075"/>
    <cellStyle name="Финансовый 2 4" xfId="1076"/>
    <cellStyle name="Финансовый 2 4 2" xfId="1077"/>
    <cellStyle name="Финансовый 3" xfId="1078"/>
    <cellStyle name="Финансовый 3 2" xfId="1079"/>
    <cellStyle name="Финансовый 4" xfId="1080"/>
    <cellStyle name="Хороший" xfId="1081"/>
    <cellStyle name="Хороший 2" xfId="1082"/>
    <cellStyle name="Хороший 3" xfId="1083"/>
    <cellStyle name="Хороший 4" xfId="10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619125</xdr:colOff>
      <xdr:row>1</xdr:row>
      <xdr:rowOff>95250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1190625</xdr:colOff>
      <xdr:row>0</xdr:row>
      <xdr:rowOff>0</xdr:rowOff>
    </xdr:from>
    <xdr:to>
      <xdr:col>11</xdr:col>
      <xdr:colOff>857250</xdr:colOff>
      <xdr:row>1</xdr:row>
      <xdr:rowOff>323850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0225" y="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685800</xdr:colOff>
      <xdr:row>2</xdr:row>
      <xdr:rowOff>28575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0</xdr:row>
      <xdr:rowOff>66675</xdr:rowOff>
    </xdr:from>
    <xdr:to>
      <xdr:col>19</xdr:col>
      <xdr:colOff>266700</xdr:colOff>
      <xdr:row>3</xdr:row>
      <xdr:rowOff>123825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6667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323850</xdr:colOff>
      <xdr:row>3</xdr:row>
      <xdr:rowOff>47625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1143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695325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0</xdr:row>
      <xdr:rowOff>190500</xdr:rowOff>
    </xdr:from>
    <xdr:to>
      <xdr:col>26</xdr:col>
      <xdr:colOff>409575</xdr:colOff>
      <xdr:row>3</xdr:row>
      <xdr:rowOff>123825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16075" y="1905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742950</xdr:colOff>
      <xdr:row>3</xdr:row>
      <xdr:rowOff>28575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0</xdr:row>
      <xdr:rowOff>47625</xdr:rowOff>
    </xdr:from>
    <xdr:to>
      <xdr:col>20</xdr:col>
      <xdr:colOff>285750</xdr:colOff>
      <xdr:row>4</xdr:row>
      <xdr:rowOff>104775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34675" y="4762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676275</xdr:colOff>
      <xdr:row>1</xdr:row>
      <xdr:rowOff>209550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285750</xdr:colOff>
      <xdr:row>0</xdr:row>
      <xdr:rowOff>57150</xdr:rowOff>
    </xdr:from>
    <xdr:to>
      <xdr:col>21</xdr:col>
      <xdr:colOff>9525</xdr:colOff>
      <xdr:row>3</xdr:row>
      <xdr:rowOff>95250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571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SheetLayoutView="100" zoomScalePageLayoutView="0" workbookViewId="0" topLeftCell="A1">
      <pane ySplit="6" topLeftCell="A10" activePane="bottomLeft" state="frozen"/>
      <selection pane="topLeft" activeCell="A1" sqref="A1"/>
      <selection pane="bottomLeft" activeCell="N11" sqref="N11"/>
    </sheetView>
  </sheetViews>
  <sheetFormatPr defaultColWidth="9.140625" defaultRowHeight="12.75"/>
  <cols>
    <col min="1" max="1" width="5.57421875" style="50" customWidth="1"/>
    <col min="2" max="3" width="4.28125" style="50" hidden="1" customWidth="1"/>
    <col min="4" max="4" width="19.57421875" style="48" customWidth="1"/>
    <col min="5" max="5" width="9.140625" style="48" customWidth="1"/>
    <col min="6" max="6" width="6.28125" style="48" customWidth="1"/>
    <col min="7" max="7" width="35.57421875" style="48" customWidth="1"/>
    <col min="8" max="8" width="10.8515625" style="48" customWidth="1"/>
    <col min="9" max="9" width="19.7109375" style="51" customWidth="1"/>
    <col min="10" max="10" width="16.7109375" style="51" customWidth="1"/>
    <col min="11" max="11" width="24.7109375" style="52" customWidth="1"/>
    <col min="12" max="12" width="14.140625" style="48" customWidth="1"/>
    <col min="13" max="16384" width="9.140625" style="48" customWidth="1"/>
  </cols>
  <sheetData>
    <row r="1" spans="1:12" s="60" customFormat="1" ht="53.25" customHeight="1">
      <c r="A1" s="164" t="s">
        <v>84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60" customFormat="1" ht="33.75" customHeight="1">
      <c r="A2" s="166" t="s">
        <v>85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5.75" customHeight="1">
      <c r="A3" s="166" t="s">
        <v>18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65" customFormat="1" ht="15" customHeight="1">
      <c r="A4" s="167" t="s">
        <v>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49" customFormat="1" ht="17.25" customHeight="1">
      <c r="A5" s="87" t="s">
        <v>75</v>
      </c>
      <c r="B5" s="61"/>
      <c r="C5" s="61"/>
      <c r="D5" s="62"/>
      <c r="E5" s="62"/>
      <c r="F5" s="62"/>
      <c r="G5" s="63"/>
      <c r="H5" s="63"/>
      <c r="I5" s="64"/>
      <c r="J5" s="64"/>
      <c r="K5" s="65"/>
      <c r="L5" s="70" t="s">
        <v>86</v>
      </c>
    </row>
    <row r="6" spans="1:12" s="69" customFormat="1" ht="57.75" customHeight="1">
      <c r="A6" s="66" t="s">
        <v>1</v>
      </c>
      <c r="B6" s="66" t="s">
        <v>2</v>
      </c>
      <c r="C6" s="66" t="s">
        <v>13</v>
      </c>
      <c r="D6" s="67" t="s">
        <v>11</v>
      </c>
      <c r="E6" s="67" t="s">
        <v>3</v>
      </c>
      <c r="F6" s="66" t="s">
        <v>14</v>
      </c>
      <c r="G6" s="67" t="s">
        <v>12</v>
      </c>
      <c r="H6" s="67" t="s">
        <v>3</v>
      </c>
      <c r="I6" s="67" t="s">
        <v>4</v>
      </c>
      <c r="J6" s="67" t="s">
        <v>5</v>
      </c>
      <c r="K6" s="67" t="s">
        <v>6</v>
      </c>
      <c r="L6" s="67" t="s">
        <v>7</v>
      </c>
    </row>
    <row r="7" spans="1:12" s="74" customFormat="1" ht="48" customHeight="1">
      <c r="A7" s="137">
        <v>1</v>
      </c>
      <c r="B7" s="138"/>
      <c r="C7" s="138"/>
      <c r="D7" s="107" t="s">
        <v>109</v>
      </c>
      <c r="E7" s="152" t="s">
        <v>145</v>
      </c>
      <c r="F7" s="122" t="s">
        <v>8</v>
      </c>
      <c r="G7" s="141" t="s">
        <v>149</v>
      </c>
      <c r="H7" s="142"/>
      <c r="I7" s="143" t="s">
        <v>108</v>
      </c>
      <c r="J7" s="143" t="s">
        <v>108</v>
      </c>
      <c r="K7" s="122" t="s">
        <v>107</v>
      </c>
      <c r="L7" s="139" t="s">
        <v>41</v>
      </c>
    </row>
    <row r="8" spans="1:12" s="74" customFormat="1" ht="48" customHeight="1">
      <c r="A8" s="137">
        <v>2</v>
      </c>
      <c r="B8" s="138"/>
      <c r="C8" s="138"/>
      <c r="D8" s="107" t="s">
        <v>80</v>
      </c>
      <c r="E8" s="121"/>
      <c r="F8" s="122" t="s">
        <v>8</v>
      </c>
      <c r="G8" s="123" t="s">
        <v>69</v>
      </c>
      <c r="H8" s="121" t="s">
        <v>70</v>
      </c>
      <c r="I8" s="122" t="s">
        <v>71</v>
      </c>
      <c r="J8" s="122" t="s">
        <v>72</v>
      </c>
      <c r="K8" s="77" t="s">
        <v>76</v>
      </c>
      <c r="L8" s="139" t="s">
        <v>41</v>
      </c>
    </row>
    <row r="9" spans="1:12" s="74" customFormat="1" ht="48" customHeight="1">
      <c r="A9" s="137">
        <v>3</v>
      </c>
      <c r="B9" s="138"/>
      <c r="C9" s="138"/>
      <c r="D9" s="101" t="s">
        <v>127</v>
      </c>
      <c r="E9" s="121" t="s">
        <v>140</v>
      </c>
      <c r="F9" s="103" t="s">
        <v>8</v>
      </c>
      <c r="G9" s="123" t="s">
        <v>129</v>
      </c>
      <c r="H9" s="121" t="s">
        <v>128</v>
      </c>
      <c r="I9" s="122" t="s">
        <v>130</v>
      </c>
      <c r="J9" s="77" t="s">
        <v>131</v>
      </c>
      <c r="K9" s="122" t="s">
        <v>107</v>
      </c>
      <c r="L9" s="139" t="s">
        <v>41</v>
      </c>
    </row>
    <row r="10" spans="1:12" s="74" customFormat="1" ht="48" customHeight="1">
      <c r="A10" s="137">
        <v>4</v>
      </c>
      <c r="B10" s="138"/>
      <c r="C10" s="138"/>
      <c r="D10" s="128" t="s">
        <v>95</v>
      </c>
      <c r="E10" s="161" t="s">
        <v>96</v>
      </c>
      <c r="F10" s="150" t="s">
        <v>8</v>
      </c>
      <c r="G10" s="123" t="s">
        <v>77</v>
      </c>
      <c r="H10" s="121" t="s">
        <v>78</v>
      </c>
      <c r="I10" s="122" t="s">
        <v>79</v>
      </c>
      <c r="J10" s="106" t="s">
        <v>97</v>
      </c>
      <c r="K10" s="76" t="s">
        <v>74</v>
      </c>
      <c r="L10" s="139" t="s">
        <v>41</v>
      </c>
    </row>
    <row r="11" spans="1:12" s="74" customFormat="1" ht="48" customHeight="1">
      <c r="A11" s="137">
        <v>5</v>
      </c>
      <c r="B11" s="138"/>
      <c r="C11" s="138"/>
      <c r="D11" s="101" t="s">
        <v>104</v>
      </c>
      <c r="E11" s="159" t="s">
        <v>105</v>
      </c>
      <c r="F11" s="140" t="s">
        <v>8</v>
      </c>
      <c r="G11" s="104" t="s">
        <v>147</v>
      </c>
      <c r="H11" s="121"/>
      <c r="I11" s="103" t="s">
        <v>82</v>
      </c>
      <c r="J11" s="103" t="s">
        <v>54</v>
      </c>
      <c r="K11" s="122" t="s">
        <v>107</v>
      </c>
      <c r="L11" s="139" t="s">
        <v>41</v>
      </c>
    </row>
    <row r="12" spans="1:12" s="74" customFormat="1" ht="48" customHeight="1">
      <c r="A12" s="137">
        <v>6</v>
      </c>
      <c r="B12" s="138"/>
      <c r="C12" s="138"/>
      <c r="D12" s="101" t="s">
        <v>98</v>
      </c>
      <c r="E12" s="121" t="s">
        <v>99</v>
      </c>
      <c r="F12" s="103" t="s">
        <v>9</v>
      </c>
      <c r="G12" s="104" t="s">
        <v>103</v>
      </c>
      <c r="H12" s="102" t="s">
        <v>100</v>
      </c>
      <c r="I12" s="103" t="s">
        <v>101</v>
      </c>
      <c r="J12" s="103" t="s">
        <v>102</v>
      </c>
      <c r="K12" s="105" t="s">
        <v>141</v>
      </c>
      <c r="L12" s="139" t="s">
        <v>41</v>
      </c>
    </row>
    <row r="13" spans="1:12" s="74" customFormat="1" ht="48" customHeight="1">
      <c r="A13" s="137">
        <v>7</v>
      </c>
      <c r="B13" s="138"/>
      <c r="C13" s="138"/>
      <c r="D13" s="101" t="s">
        <v>110</v>
      </c>
      <c r="E13" s="88" t="s">
        <v>111</v>
      </c>
      <c r="F13" s="77" t="s">
        <v>8</v>
      </c>
      <c r="G13" s="123" t="s">
        <v>112</v>
      </c>
      <c r="H13" s="121" t="s">
        <v>113</v>
      </c>
      <c r="I13" s="77" t="s">
        <v>114</v>
      </c>
      <c r="J13" s="77" t="s">
        <v>108</v>
      </c>
      <c r="K13" s="122" t="s">
        <v>107</v>
      </c>
      <c r="L13" s="139" t="s">
        <v>41</v>
      </c>
    </row>
    <row r="14" spans="1:12" s="74" customFormat="1" ht="48" customHeight="1">
      <c r="A14" s="137">
        <v>8</v>
      </c>
      <c r="B14" s="138"/>
      <c r="C14" s="138"/>
      <c r="D14" s="101" t="s">
        <v>124</v>
      </c>
      <c r="E14" s="149" t="s">
        <v>125</v>
      </c>
      <c r="F14" s="103">
        <v>2</v>
      </c>
      <c r="G14" s="104" t="s">
        <v>126</v>
      </c>
      <c r="H14" s="121"/>
      <c r="I14" s="103" t="s">
        <v>123</v>
      </c>
      <c r="J14" s="103" t="s">
        <v>122</v>
      </c>
      <c r="K14" s="105" t="s">
        <v>119</v>
      </c>
      <c r="L14" s="139" t="s">
        <v>41</v>
      </c>
    </row>
    <row r="15" spans="1:12" s="74" customFormat="1" ht="48" customHeight="1">
      <c r="A15" s="137">
        <v>9</v>
      </c>
      <c r="B15" s="138"/>
      <c r="C15" s="138"/>
      <c r="D15" s="144" t="s">
        <v>115</v>
      </c>
      <c r="E15" s="142" t="s">
        <v>116</v>
      </c>
      <c r="F15" s="146" t="s">
        <v>8</v>
      </c>
      <c r="G15" s="147" t="s">
        <v>121</v>
      </c>
      <c r="H15" s="145" t="s">
        <v>117</v>
      </c>
      <c r="I15" s="146" t="s">
        <v>118</v>
      </c>
      <c r="J15" s="146" t="s">
        <v>118</v>
      </c>
      <c r="K15" s="148" t="s">
        <v>120</v>
      </c>
      <c r="L15" s="139" t="s">
        <v>41</v>
      </c>
    </row>
    <row r="16" spans="1:12" ht="38.25" customHeight="1">
      <c r="A16" s="91"/>
      <c r="D16" s="92"/>
      <c r="E16" s="92"/>
      <c r="F16" s="92"/>
      <c r="G16" s="92"/>
      <c r="H16" s="92"/>
      <c r="I16" s="93"/>
      <c r="J16" s="93"/>
      <c r="K16" s="94"/>
      <c r="L16" s="92"/>
    </row>
    <row r="17" spans="1:14" s="132" customFormat="1" ht="18.75" customHeight="1">
      <c r="A17" s="131"/>
      <c r="D17" s="132" t="s">
        <v>17</v>
      </c>
      <c r="H17" s="133" t="s">
        <v>52</v>
      </c>
      <c r="I17" s="134"/>
      <c r="J17" s="130"/>
      <c r="K17" s="131"/>
      <c r="L17" s="135"/>
      <c r="M17" s="131"/>
      <c r="N17" s="136"/>
    </row>
    <row r="18" spans="1:14" s="132" customFormat="1" ht="42" customHeight="1">
      <c r="A18" s="131"/>
      <c r="H18" s="133"/>
      <c r="I18" s="134"/>
      <c r="J18" s="130"/>
      <c r="K18" s="131"/>
      <c r="L18" s="135"/>
      <c r="M18" s="131"/>
      <c r="N18" s="136"/>
    </row>
    <row r="19" spans="1:14" s="132" customFormat="1" ht="18.75" customHeight="1">
      <c r="A19" s="131"/>
      <c r="D19" s="132" t="s">
        <v>10</v>
      </c>
      <c r="H19" s="133" t="s">
        <v>49</v>
      </c>
      <c r="I19" s="134"/>
      <c r="J19" s="130"/>
      <c r="K19" s="131"/>
      <c r="L19" s="135"/>
      <c r="M19" s="131"/>
      <c r="N19" s="136"/>
    </row>
    <row r="20" spans="1:13" s="132" customFormat="1" ht="42" customHeight="1">
      <c r="A20" s="131"/>
      <c r="H20" s="1"/>
      <c r="I20" s="134"/>
      <c r="J20" s="130"/>
      <c r="K20" s="131"/>
      <c r="L20" s="135"/>
      <c r="M20" s="131"/>
    </row>
    <row r="21" spans="1:14" s="132" customFormat="1" ht="18.75" customHeight="1">
      <c r="A21" s="131"/>
      <c r="D21" s="132" t="s">
        <v>46</v>
      </c>
      <c r="H21" s="133" t="s">
        <v>83</v>
      </c>
      <c r="I21" s="134"/>
      <c r="J21" s="130"/>
      <c r="K21" s="131"/>
      <c r="L21" s="135"/>
      <c r="M21" s="131"/>
      <c r="N21" s="136"/>
    </row>
    <row r="22" spans="1:13" s="132" customFormat="1" ht="35.25" customHeight="1">
      <c r="A22" s="131"/>
      <c r="H22" s="133"/>
      <c r="I22" s="134"/>
      <c r="J22" s="130"/>
      <c r="K22" s="131"/>
      <c r="L22" s="135"/>
      <c r="M22" s="131"/>
    </row>
    <row r="23" spans="1:13" s="132" customFormat="1" ht="18.75" customHeight="1">
      <c r="A23" s="131"/>
      <c r="D23" s="132" t="s">
        <v>40</v>
      </c>
      <c r="H23" s="134" t="s">
        <v>82</v>
      </c>
      <c r="I23" s="134"/>
      <c r="J23" s="130"/>
      <c r="K23" s="131"/>
      <c r="L23" s="135"/>
      <c r="M23" s="131"/>
    </row>
  </sheetData>
  <sheetProtection/>
  <protectedRanges>
    <protectedRange sqref="K11 K9" name="Диапазон1_3_1_1_3_11_1_1_3_1_3_1_1_1_1_4_2_2_2_2_2_1_2"/>
    <protectedRange sqref="K14:K15" name="Диапазон1_3_1_1_3_11_1_1_3_1_3_1_1_1_1_4_2_2_2_2_2_1_2_1"/>
    <protectedRange sqref="K10" name="Диапазон1_3_1_1_3_11_1_1_3_1_3_1_1_1_1_4_2_2_2_2_2_1_2_1_1"/>
  </protectedRanges>
  <mergeCells count="4">
    <mergeCell ref="A1:L1"/>
    <mergeCell ref="A3:L3"/>
    <mergeCell ref="A4:L4"/>
    <mergeCell ref="A2:L2"/>
  </mergeCells>
  <printOptions/>
  <pageMargins left="0.4724409448818898" right="0.3937007874015748" top="0.55" bottom="0.58" header="0.1968503937007874" footer="0.15748031496062992"/>
  <pageSetup fitToHeight="0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85" zoomScaleSheetLayoutView="85" zoomScalePageLayoutView="0" workbookViewId="0" topLeftCell="A7">
      <selection activeCell="AA4" sqref="AA4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6.8515625" style="8" customWidth="1"/>
    <col min="5" max="5" width="8.28125" style="8" customWidth="1"/>
    <col min="6" max="6" width="6.00390625" style="8" customWidth="1"/>
    <col min="7" max="7" width="33.28125" style="8" customWidth="1"/>
    <col min="8" max="8" width="11.28125" style="8" customWidth="1"/>
    <col min="9" max="9" width="16.00390625" style="8" customWidth="1"/>
    <col min="10" max="10" width="12.7109375" style="8" hidden="1" customWidth="1"/>
    <col min="11" max="11" width="23.281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customWidth="1"/>
    <col min="27" max="16384" width="9.140625" style="8" customWidth="1"/>
  </cols>
  <sheetData>
    <row r="1" spans="1:26" ht="42.75" customHeight="1">
      <c r="A1" s="177" t="s">
        <v>87</v>
      </c>
      <c r="B1" s="178"/>
      <c r="C1" s="178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26" s="9" customFormat="1" ht="15.75" customHeight="1">
      <c r="A2" s="180" t="s">
        <v>18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6" s="10" customFormat="1" ht="15.75" customHeight="1">
      <c r="A3" s="181" t="s">
        <v>30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6" s="11" customFormat="1" ht="21" customHeight="1">
      <c r="A4" s="173" t="s">
        <v>88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6" s="11" customFormat="1" ht="6" customHeight="1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spans="1:26" s="89" customFormat="1" ht="18.75" customHeight="1">
      <c r="A6" s="183" t="s">
        <v>142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6" ht="3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17" customFormat="1" ht="15" customHeight="1">
      <c r="A8" s="87" t="s">
        <v>75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 t="s">
        <v>86</v>
      </c>
      <c r="Z8" s="19"/>
    </row>
    <row r="9" spans="1:26" s="20" customFormat="1" ht="19.5" customHeight="1">
      <c r="A9" s="176" t="s">
        <v>29</v>
      </c>
      <c r="B9" s="184" t="s">
        <v>2</v>
      </c>
      <c r="C9" s="185" t="s">
        <v>13</v>
      </c>
      <c r="D9" s="171" t="s">
        <v>15</v>
      </c>
      <c r="E9" s="171" t="s">
        <v>3</v>
      </c>
      <c r="F9" s="176" t="s">
        <v>14</v>
      </c>
      <c r="G9" s="171" t="s">
        <v>16</v>
      </c>
      <c r="H9" s="171" t="s">
        <v>3</v>
      </c>
      <c r="I9" s="171" t="s">
        <v>4</v>
      </c>
      <c r="J9" s="59"/>
      <c r="K9" s="171" t="s">
        <v>6</v>
      </c>
      <c r="L9" s="175" t="s">
        <v>19</v>
      </c>
      <c r="M9" s="175"/>
      <c r="N9" s="175"/>
      <c r="O9" s="175" t="s">
        <v>20</v>
      </c>
      <c r="P9" s="175"/>
      <c r="Q9" s="175"/>
      <c r="R9" s="175" t="s">
        <v>45</v>
      </c>
      <c r="S9" s="175"/>
      <c r="T9" s="175"/>
      <c r="U9" s="187" t="s">
        <v>21</v>
      </c>
      <c r="V9" s="185" t="s">
        <v>22</v>
      </c>
      <c r="W9" s="176" t="s">
        <v>23</v>
      </c>
      <c r="X9" s="184" t="s">
        <v>51</v>
      </c>
      <c r="Y9" s="172" t="s">
        <v>25</v>
      </c>
      <c r="Z9" s="172" t="s">
        <v>26</v>
      </c>
    </row>
    <row r="10" spans="1:26" s="20" customFormat="1" ht="39.75" customHeight="1">
      <c r="A10" s="176"/>
      <c r="B10" s="184"/>
      <c r="C10" s="186"/>
      <c r="D10" s="171"/>
      <c r="E10" s="171"/>
      <c r="F10" s="176"/>
      <c r="G10" s="171"/>
      <c r="H10" s="171"/>
      <c r="I10" s="171"/>
      <c r="J10" s="59"/>
      <c r="K10" s="171"/>
      <c r="L10" s="21" t="s">
        <v>27</v>
      </c>
      <c r="M10" s="22" t="s">
        <v>28</v>
      </c>
      <c r="N10" s="23" t="s">
        <v>29</v>
      </c>
      <c r="O10" s="21" t="s">
        <v>27</v>
      </c>
      <c r="P10" s="22" t="s">
        <v>28</v>
      </c>
      <c r="Q10" s="23" t="s">
        <v>29</v>
      </c>
      <c r="R10" s="21" t="s">
        <v>27</v>
      </c>
      <c r="S10" s="22" t="s">
        <v>28</v>
      </c>
      <c r="T10" s="23" t="s">
        <v>29</v>
      </c>
      <c r="U10" s="188"/>
      <c r="V10" s="186"/>
      <c r="W10" s="176"/>
      <c r="X10" s="184"/>
      <c r="Y10" s="172"/>
      <c r="Z10" s="172"/>
    </row>
    <row r="11" spans="1:26" s="20" customFormat="1" ht="39.75" customHeight="1">
      <c r="A11" s="168" t="s">
        <v>89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70"/>
    </row>
    <row r="12" spans="1:26" s="85" customFormat="1" ht="46.5" customHeight="1">
      <c r="A12" s="78">
        <f>RANK(Y12,Y$12:Y$12,0)</f>
        <v>1</v>
      </c>
      <c r="B12" s="24"/>
      <c r="C12" s="71"/>
      <c r="D12" s="101" t="s">
        <v>98</v>
      </c>
      <c r="E12" s="121" t="s">
        <v>99</v>
      </c>
      <c r="F12" s="103" t="s">
        <v>9</v>
      </c>
      <c r="G12" s="104" t="s">
        <v>103</v>
      </c>
      <c r="H12" s="102" t="s">
        <v>100</v>
      </c>
      <c r="I12" s="103" t="s">
        <v>101</v>
      </c>
      <c r="J12" s="103" t="s">
        <v>102</v>
      </c>
      <c r="K12" s="105" t="s">
        <v>141</v>
      </c>
      <c r="L12" s="79">
        <v>192</v>
      </c>
      <c r="M12" s="80">
        <f>L12/3-IF($U12=1,0.5,IF($U12=2,1.5,0))</f>
        <v>64</v>
      </c>
      <c r="N12" s="81">
        <f>RANK(M12,M$12:M$12,0)</f>
        <v>1</v>
      </c>
      <c r="O12" s="79">
        <v>190</v>
      </c>
      <c r="P12" s="80">
        <f>O12/3-IF($U12=1,0.5,IF($U12=2,1.5,0))</f>
        <v>63.333333333333336</v>
      </c>
      <c r="Q12" s="81">
        <f>RANK(P12,P$12:P$12,0)</f>
        <v>1</v>
      </c>
      <c r="R12" s="79">
        <v>192</v>
      </c>
      <c r="S12" s="80">
        <f>R12/3-IF($U12=1,0.5,IF($U12=2,1.5,0))</f>
        <v>64</v>
      </c>
      <c r="T12" s="81">
        <f>RANK(S12,S$12:S$12,0)</f>
        <v>1</v>
      </c>
      <c r="U12" s="82"/>
      <c r="V12" s="82"/>
      <c r="W12" s="79">
        <f>L12+O12+R12</f>
        <v>574</v>
      </c>
      <c r="X12" s="83"/>
      <c r="Y12" s="80">
        <f>ROUND(SUM(M12,P12,S12)/3,3)</f>
        <v>63.778</v>
      </c>
      <c r="Z12" s="84" t="s">
        <v>43</v>
      </c>
    </row>
    <row r="13" spans="1:26" s="85" customFormat="1" ht="46.5" customHeight="1">
      <c r="A13" s="168" t="s">
        <v>90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70"/>
    </row>
    <row r="14" spans="1:26" s="85" customFormat="1" ht="46.5" customHeight="1">
      <c r="A14" s="78">
        <f>RANK(Y14,Y$14:Y$15,0)</f>
        <v>1</v>
      </c>
      <c r="B14" s="24"/>
      <c r="C14" s="71"/>
      <c r="D14" s="101" t="s">
        <v>127</v>
      </c>
      <c r="E14" s="159" t="s">
        <v>140</v>
      </c>
      <c r="F14" s="140" t="s">
        <v>8</v>
      </c>
      <c r="G14" s="123" t="s">
        <v>129</v>
      </c>
      <c r="H14" s="121" t="s">
        <v>128</v>
      </c>
      <c r="I14" s="122" t="s">
        <v>130</v>
      </c>
      <c r="J14" s="77" t="s">
        <v>131</v>
      </c>
      <c r="K14" s="122" t="s">
        <v>107</v>
      </c>
      <c r="L14" s="79">
        <v>192.5</v>
      </c>
      <c r="M14" s="80">
        <f>L14/3-IF($U14=1,0.5,IF($U14=2,1.5,0))</f>
        <v>64.16666666666667</v>
      </c>
      <c r="N14" s="81">
        <f>RANK(M14,M$14:M$15,0)</f>
        <v>1</v>
      </c>
      <c r="O14" s="79">
        <v>199.5</v>
      </c>
      <c r="P14" s="80">
        <f>O14/3-IF($U14=1,0.5,IF($U14=2,1.5,0))</f>
        <v>66.5</v>
      </c>
      <c r="Q14" s="81">
        <f>RANK(P14,P$14:P$15,0)</f>
        <v>1</v>
      </c>
      <c r="R14" s="79">
        <v>191.5</v>
      </c>
      <c r="S14" s="80">
        <f>R14/3-IF($U14=1,0.5,IF($U14=2,1.5,0))</f>
        <v>63.833333333333336</v>
      </c>
      <c r="T14" s="81">
        <f>RANK(S14,S$14:S$15,0)</f>
        <v>1</v>
      </c>
      <c r="U14" s="82"/>
      <c r="V14" s="82"/>
      <c r="W14" s="79">
        <f>L14+O14+R14</f>
        <v>583.5</v>
      </c>
      <c r="X14" s="83"/>
      <c r="Y14" s="80">
        <f>ROUND(SUM(M14,P14,S14)/3,3)</f>
        <v>64.833</v>
      </c>
      <c r="Z14" s="84" t="s">
        <v>43</v>
      </c>
    </row>
    <row r="15" spans="1:26" s="126" customFormat="1" ht="46.5" customHeight="1">
      <c r="A15" s="78">
        <f>RANK(Y15,Y$14:Y$15,0)</f>
        <v>2</v>
      </c>
      <c r="B15" s="24"/>
      <c r="C15" s="71"/>
      <c r="D15" s="125" t="s">
        <v>95</v>
      </c>
      <c r="E15" s="149" t="s">
        <v>96</v>
      </c>
      <c r="F15" s="163" t="s">
        <v>8</v>
      </c>
      <c r="G15" s="123" t="s">
        <v>77</v>
      </c>
      <c r="H15" s="121" t="s">
        <v>78</v>
      </c>
      <c r="I15" s="122" t="s">
        <v>79</v>
      </c>
      <c r="J15" s="75" t="s">
        <v>97</v>
      </c>
      <c r="K15" s="76" t="s">
        <v>74</v>
      </c>
      <c r="L15" s="79">
        <v>189.5</v>
      </c>
      <c r="M15" s="80">
        <f>L15/3-IF($U15=1,0.5,IF($U15=2,1.5,0))</f>
        <v>63.166666666666664</v>
      </c>
      <c r="N15" s="81">
        <f>RANK(M15,M$14:M$15,0)</f>
        <v>2</v>
      </c>
      <c r="O15" s="79">
        <v>192.5</v>
      </c>
      <c r="P15" s="80">
        <f>O15/3-IF($U15=1,0.5,IF($U15=2,1.5,0))</f>
        <v>64.16666666666667</v>
      </c>
      <c r="Q15" s="81">
        <f>RANK(P15,P$14:P$15,0)</f>
        <v>2</v>
      </c>
      <c r="R15" s="79">
        <v>189</v>
      </c>
      <c r="S15" s="80">
        <f>R15/3-IF($U15=1,0.5,IF($U15=2,1.5,0))</f>
        <v>63</v>
      </c>
      <c r="T15" s="81">
        <f>RANK(S15,S$14:S$15,0)</f>
        <v>2</v>
      </c>
      <c r="U15" s="82"/>
      <c r="V15" s="82"/>
      <c r="W15" s="79">
        <f>L15+O15+R15</f>
        <v>571</v>
      </c>
      <c r="X15" s="83"/>
      <c r="Y15" s="80">
        <f>ROUND(SUM(M15,P15,S15)/3,3)</f>
        <v>63.444</v>
      </c>
      <c r="Z15" s="84" t="s">
        <v>43</v>
      </c>
    </row>
    <row r="16" spans="1:26" s="25" customFormat="1" ht="49.5" customHeight="1">
      <c r="A16" s="26"/>
      <c r="B16" s="27"/>
      <c r="C16" s="28"/>
      <c r="D16" s="42"/>
      <c r="E16" s="3"/>
      <c r="F16" s="4"/>
      <c r="G16" s="5"/>
      <c r="H16" s="43"/>
      <c r="I16" s="44"/>
      <c r="J16" s="4"/>
      <c r="K16" s="6"/>
      <c r="L16" s="29"/>
      <c r="M16" s="30"/>
      <c r="N16" s="31"/>
      <c r="O16" s="29"/>
      <c r="P16" s="30"/>
      <c r="Q16" s="31"/>
      <c r="R16" s="29"/>
      <c r="S16" s="30"/>
      <c r="T16" s="31"/>
      <c r="U16" s="31"/>
      <c r="V16" s="31"/>
      <c r="W16" s="29"/>
      <c r="X16" s="32"/>
      <c r="Y16" s="30"/>
      <c r="Z16" s="33"/>
    </row>
    <row r="17" spans="1:26" ht="27" customHeight="1">
      <c r="A17" s="34"/>
      <c r="B17" s="34"/>
      <c r="C17" s="34"/>
      <c r="D17" s="34" t="s">
        <v>17</v>
      </c>
      <c r="E17" s="34"/>
      <c r="F17" s="34"/>
      <c r="G17" s="34"/>
      <c r="H17" s="34"/>
      <c r="J17" s="34"/>
      <c r="K17" s="7" t="s">
        <v>52</v>
      </c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7" customHeight="1">
      <c r="A18" s="34"/>
      <c r="B18" s="34"/>
      <c r="C18" s="34"/>
      <c r="D18" s="34"/>
      <c r="E18" s="34"/>
      <c r="F18" s="34"/>
      <c r="G18" s="34"/>
      <c r="H18" s="34"/>
      <c r="J18" s="34"/>
      <c r="K18" s="7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7" customHeight="1">
      <c r="A19" s="34"/>
      <c r="B19" s="34"/>
      <c r="C19" s="34"/>
      <c r="D19" s="34" t="s">
        <v>10</v>
      </c>
      <c r="E19" s="34"/>
      <c r="F19" s="34"/>
      <c r="G19" s="34"/>
      <c r="H19" s="34"/>
      <c r="J19" s="34"/>
      <c r="K19" s="7" t="s">
        <v>49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27" customHeight="1">
      <c r="A20" s="34"/>
      <c r="B20" s="34"/>
      <c r="C20" s="34"/>
      <c r="D20" s="34"/>
      <c r="E20" s="34"/>
      <c r="F20" s="34"/>
      <c r="G20" s="34"/>
      <c r="H20" s="34"/>
      <c r="J20" s="34"/>
      <c r="K20" s="7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27" customHeight="1">
      <c r="A21" s="34"/>
      <c r="B21" s="34"/>
      <c r="C21" s="34"/>
      <c r="D21" s="34" t="s">
        <v>46</v>
      </c>
      <c r="E21" s="34"/>
      <c r="F21" s="34"/>
      <c r="G21" s="34"/>
      <c r="H21" s="34"/>
      <c r="J21" s="34"/>
      <c r="K21" s="133" t="s">
        <v>83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1:25" s="45" customFormat="1" ht="11.25" customHeight="1" hidden="1">
      <c r="K22" s="7"/>
      <c r="L22" s="47"/>
      <c r="M22" s="46"/>
      <c r="O22" s="47"/>
      <c r="P22" s="46"/>
      <c r="R22" s="47"/>
      <c r="S22" s="46"/>
      <c r="Y22" s="46"/>
    </row>
  </sheetData>
  <sheetProtection/>
  <protectedRanges>
    <protectedRange sqref="K14" name="Диапазон1_3_1_1_3_11_1_1_3_1_3_1_1_1_1_4_2_2_2_2_2_1_2_1"/>
    <protectedRange sqref="K15" name="Диапазон1_3_1_1_3_11_1_1_3_1_3_1_1_1_1_4_2_2_2_2_2_1_2"/>
  </protectedRanges>
  <mergeCells count="27">
    <mergeCell ref="A6:Z6"/>
    <mergeCell ref="A9:A10"/>
    <mergeCell ref="B9:B10"/>
    <mergeCell ref="C9:C10"/>
    <mergeCell ref="U9:U10"/>
    <mergeCell ref="V9:V10"/>
    <mergeCell ref="W9:W10"/>
    <mergeCell ref="X9:X10"/>
    <mergeCell ref="D9:D10"/>
    <mergeCell ref="A5:Z5"/>
    <mergeCell ref="E9:E10"/>
    <mergeCell ref="K9:K10"/>
    <mergeCell ref="L9:N9"/>
    <mergeCell ref="F9:F10"/>
    <mergeCell ref="A1:Z1"/>
    <mergeCell ref="A2:Z2"/>
    <mergeCell ref="A3:Z3"/>
    <mergeCell ref="A4:Z4"/>
    <mergeCell ref="Z9:Z10"/>
    <mergeCell ref="A13:Z13"/>
    <mergeCell ref="A11:Z11"/>
    <mergeCell ref="G9:G10"/>
    <mergeCell ref="H9:H10"/>
    <mergeCell ref="I9:I10"/>
    <mergeCell ref="Y9:Y10"/>
    <mergeCell ref="O9:Q9"/>
    <mergeCell ref="R9:T9"/>
  </mergeCells>
  <printOptions/>
  <pageMargins left="0.3937007874015748" right="0.15748031496062992" top="0.47" bottom="0.15748031496062992" header="0.48" footer="0.15748031496062992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view="pageBreakPreview" zoomScale="75" zoomScaleNormal="60" zoomScaleSheetLayoutView="75" zoomScalePageLayoutView="0" workbookViewId="0" topLeftCell="A1">
      <selection activeCell="P15" sqref="P15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9.140625" style="8" customWidth="1"/>
    <col min="28" max="16384" width="9.140625" style="8" customWidth="1"/>
  </cols>
  <sheetData>
    <row r="1" spans="1:27" ht="50.25" customHeight="1">
      <c r="A1" s="177" t="s">
        <v>87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27" ht="18" customHeight="1">
      <c r="A2" s="205" t="s">
        <v>91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1:27" s="9" customFormat="1" ht="15.75" customHeight="1">
      <c r="A3" s="180" t="s">
        <v>18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</row>
    <row r="4" spans="1:27" s="10" customFormat="1" ht="27" customHeight="1">
      <c r="A4" s="181" t="s">
        <v>30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</row>
    <row r="5" spans="1:27" s="11" customFormat="1" ht="27" customHeight="1">
      <c r="A5" s="173" t="s">
        <v>73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</row>
    <row r="6" spans="1:27" s="108" customFormat="1" ht="18.75" customHeight="1">
      <c r="A6" s="183" t="s">
        <v>143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</row>
    <row r="7" spans="1:26" ht="3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17" customFormat="1" ht="15" customHeight="1">
      <c r="A8" s="87" t="s">
        <v>75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86</v>
      </c>
    </row>
    <row r="9" spans="1:27" ht="19.5" customHeight="1">
      <c r="A9" s="191" t="s">
        <v>29</v>
      </c>
      <c r="B9" s="196" t="s">
        <v>61</v>
      </c>
      <c r="C9" s="201" t="s">
        <v>13</v>
      </c>
      <c r="D9" s="192" t="s">
        <v>15</v>
      </c>
      <c r="E9" s="192" t="s">
        <v>3</v>
      </c>
      <c r="F9" s="191" t="s">
        <v>14</v>
      </c>
      <c r="G9" s="192" t="s">
        <v>16</v>
      </c>
      <c r="H9" s="192" t="s">
        <v>3</v>
      </c>
      <c r="I9" s="192" t="s">
        <v>4</v>
      </c>
      <c r="J9" s="109"/>
      <c r="K9" s="192" t="s">
        <v>6</v>
      </c>
      <c r="L9" s="203" t="s">
        <v>55</v>
      </c>
      <c r="M9" s="203"/>
      <c r="N9" s="203"/>
      <c r="O9" s="193" t="s">
        <v>19</v>
      </c>
      <c r="P9" s="194"/>
      <c r="Q9" s="194"/>
      <c r="R9" s="194"/>
      <c r="S9" s="194"/>
      <c r="T9" s="194"/>
      <c r="U9" s="195"/>
      <c r="V9" s="196" t="s">
        <v>21</v>
      </c>
      <c r="W9" s="198" t="s">
        <v>22</v>
      </c>
      <c r="X9" s="191"/>
      <c r="Y9" s="196" t="s">
        <v>62</v>
      </c>
      <c r="Z9" s="204" t="s">
        <v>25</v>
      </c>
      <c r="AA9" s="204" t="s">
        <v>26</v>
      </c>
    </row>
    <row r="10" spans="1:27" ht="19.5" customHeight="1">
      <c r="A10" s="191"/>
      <c r="B10" s="196"/>
      <c r="C10" s="199"/>
      <c r="D10" s="192"/>
      <c r="E10" s="192"/>
      <c r="F10" s="191"/>
      <c r="G10" s="192"/>
      <c r="H10" s="192"/>
      <c r="I10" s="192"/>
      <c r="J10" s="109"/>
      <c r="K10" s="192"/>
      <c r="L10" s="203" t="s">
        <v>63</v>
      </c>
      <c r="M10" s="203"/>
      <c r="N10" s="203"/>
      <c r="O10" s="193" t="s">
        <v>64</v>
      </c>
      <c r="P10" s="194"/>
      <c r="Q10" s="194"/>
      <c r="R10" s="194"/>
      <c r="S10" s="194"/>
      <c r="T10" s="194"/>
      <c r="U10" s="195"/>
      <c r="V10" s="197"/>
      <c r="W10" s="199"/>
      <c r="X10" s="191"/>
      <c r="Y10" s="196"/>
      <c r="Z10" s="204"/>
      <c r="AA10" s="204"/>
    </row>
    <row r="11" spans="1:27" ht="69" customHeight="1">
      <c r="A11" s="191"/>
      <c r="B11" s="196"/>
      <c r="C11" s="202"/>
      <c r="D11" s="192"/>
      <c r="E11" s="192"/>
      <c r="F11" s="191"/>
      <c r="G11" s="192"/>
      <c r="H11" s="192"/>
      <c r="I11" s="192"/>
      <c r="J11" s="109"/>
      <c r="K11" s="192"/>
      <c r="L11" s="110" t="s">
        <v>27</v>
      </c>
      <c r="M11" s="111" t="s">
        <v>28</v>
      </c>
      <c r="N11" s="110" t="s">
        <v>29</v>
      </c>
      <c r="O11" s="112" t="s">
        <v>65</v>
      </c>
      <c r="P11" s="112" t="s">
        <v>66</v>
      </c>
      <c r="Q11" s="112" t="s">
        <v>67</v>
      </c>
      <c r="R11" s="112" t="s">
        <v>68</v>
      </c>
      <c r="S11" s="111" t="s">
        <v>27</v>
      </c>
      <c r="T11" s="110" t="s">
        <v>28</v>
      </c>
      <c r="U11" s="110" t="s">
        <v>29</v>
      </c>
      <c r="V11" s="196"/>
      <c r="W11" s="200"/>
      <c r="X11" s="191"/>
      <c r="Y11" s="196"/>
      <c r="Z11" s="204"/>
      <c r="AA11" s="204"/>
    </row>
    <row r="12" spans="1:27" s="120" customFormat="1" ht="42" customHeight="1">
      <c r="A12" s="113">
        <f>RANK(Z12,Z$12:Z$12,0)</f>
        <v>1</v>
      </c>
      <c r="B12" s="114"/>
      <c r="C12" s="71"/>
      <c r="D12" s="154" t="s">
        <v>132</v>
      </c>
      <c r="E12" s="155" t="s">
        <v>116</v>
      </c>
      <c r="F12" s="156" t="s">
        <v>8</v>
      </c>
      <c r="G12" s="157" t="s">
        <v>133</v>
      </c>
      <c r="H12" s="155" t="s">
        <v>117</v>
      </c>
      <c r="I12" s="156" t="s">
        <v>118</v>
      </c>
      <c r="J12" s="156" t="s">
        <v>118</v>
      </c>
      <c r="K12" s="158" t="s">
        <v>120</v>
      </c>
      <c r="L12" s="115">
        <v>140.5</v>
      </c>
      <c r="M12" s="116">
        <f>L12/2.2</f>
        <v>63.86363636363636</v>
      </c>
      <c r="N12" s="81">
        <f>RANK(M12,M$12:M$12,0)</f>
        <v>1</v>
      </c>
      <c r="O12" s="117">
        <v>6.4</v>
      </c>
      <c r="P12" s="117">
        <v>6.6</v>
      </c>
      <c r="Q12" s="117">
        <v>7.2</v>
      </c>
      <c r="R12" s="117">
        <v>6.8</v>
      </c>
      <c r="S12" s="115">
        <f>O12+P12+Q12+R12</f>
        <v>27</v>
      </c>
      <c r="T12" s="116">
        <f>S12/0.4</f>
        <v>67.5</v>
      </c>
      <c r="U12" s="81">
        <f>RANK(T12,T$12:T$12,0)</f>
        <v>1</v>
      </c>
      <c r="V12" s="118"/>
      <c r="W12" s="118"/>
      <c r="X12" s="119"/>
      <c r="Y12" s="119"/>
      <c r="Z12" s="116">
        <f>(M12+T12)/2-IF($V12=1,0.5,IF($V12=2,1.5,0))</f>
        <v>65.68181818181819</v>
      </c>
      <c r="AA12" s="127" t="s">
        <v>43</v>
      </c>
    </row>
    <row r="13" spans="1:26" s="25" customFormat="1" ht="50.25" customHeight="1">
      <c r="A13" s="26"/>
      <c r="B13" s="27"/>
      <c r="C13" s="28"/>
      <c r="D13" s="42"/>
      <c r="E13" s="3"/>
      <c r="F13" s="4"/>
      <c r="G13" s="5"/>
      <c r="H13" s="43"/>
      <c r="I13" s="44"/>
      <c r="J13" s="4"/>
      <c r="K13" s="6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6" ht="34.5" customHeight="1">
      <c r="A14" s="34"/>
      <c r="B14" s="34"/>
      <c r="C14" s="34"/>
      <c r="D14" s="34" t="s">
        <v>17</v>
      </c>
      <c r="E14" s="34"/>
      <c r="F14" s="34"/>
      <c r="G14" s="34"/>
      <c r="H14" s="34"/>
      <c r="J14" s="34"/>
      <c r="K14" s="7" t="s">
        <v>52</v>
      </c>
      <c r="L14" s="35"/>
      <c r="M14" s="36"/>
      <c r="N14" s="34"/>
      <c r="O14" s="37"/>
      <c r="P14" s="38"/>
      <c r="Q14" s="34"/>
      <c r="R14" s="37"/>
      <c r="S14" s="38"/>
      <c r="T14" s="34"/>
      <c r="U14" s="34"/>
      <c r="V14" s="34"/>
      <c r="W14" s="34"/>
      <c r="X14" s="34"/>
      <c r="Y14" s="38"/>
      <c r="Z14" s="34"/>
    </row>
    <row r="15" spans="1:26" ht="34.5" customHeight="1">
      <c r="A15" s="34"/>
      <c r="B15" s="34"/>
      <c r="C15" s="34"/>
      <c r="D15" s="34"/>
      <c r="E15" s="34"/>
      <c r="F15" s="34"/>
      <c r="G15" s="34"/>
      <c r="H15" s="34"/>
      <c r="J15" s="34"/>
      <c r="K15" s="7"/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34.5" customHeight="1">
      <c r="A16" s="34"/>
      <c r="B16" s="34"/>
      <c r="C16" s="34"/>
      <c r="D16" s="34" t="s">
        <v>10</v>
      </c>
      <c r="E16" s="34"/>
      <c r="F16" s="34"/>
      <c r="G16" s="34"/>
      <c r="H16" s="34"/>
      <c r="J16" s="34"/>
      <c r="K16" s="7" t="s">
        <v>49</v>
      </c>
      <c r="L16" s="35"/>
      <c r="M16" s="39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4.5" customHeight="1">
      <c r="A17" s="34"/>
      <c r="B17" s="34"/>
      <c r="C17" s="34"/>
      <c r="D17" s="34"/>
      <c r="E17" s="34"/>
      <c r="F17" s="34"/>
      <c r="G17" s="34"/>
      <c r="H17" s="34"/>
      <c r="J17" s="34"/>
      <c r="K17" s="7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 t="s">
        <v>46</v>
      </c>
      <c r="E18" s="34"/>
      <c r="F18" s="34"/>
      <c r="G18" s="34"/>
      <c r="H18" s="34"/>
      <c r="J18" s="34"/>
      <c r="K18" s="133" t="s">
        <v>83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</sheetData>
  <sheetProtection/>
  <protectedRanges>
    <protectedRange sqref="K12" name="Диапазон1_3_1_1_3_11_1_1_3_1_3_1_1_1_1_4_2_2_2_2_2_1_2_1_1"/>
  </protectedRanges>
  <mergeCells count="26">
    <mergeCell ref="Z9:Z11"/>
    <mergeCell ref="AA9:AA11"/>
    <mergeCell ref="L10:N10"/>
    <mergeCell ref="O10:U10"/>
    <mergeCell ref="A2:AA2"/>
    <mergeCell ref="A4:AA4"/>
    <mergeCell ref="A3:AA3"/>
    <mergeCell ref="A6:AA6"/>
    <mergeCell ref="A5:AA5"/>
    <mergeCell ref="V9:V11"/>
    <mergeCell ref="W9:W11"/>
    <mergeCell ref="X9:X11"/>
    <mergeCell ref="Y9:Y11"/>
    <mergeCell ref="A1:AA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K9:K11"/>
    <mergeCell ref="O9:U9"/>
    <mergeCell ref="L9:N9"/>
  </mergeCells>
  <printOptions/>
  <pageMargins left="0.1968503937007874" right="0.15748031496062992" top="0.71" bottom="0.15748031496062992" header="0.2362204724409449" footer="0.15748031496062992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view="pageBreakPreview" zoomScale="75" zoomScaleNormal="60" zoomScaleSheetLayoutView="75" zoomScalePageLayoutView="0" workbookViewId="0" topLeftCell="A1">
      <selection activeCell="G17" sqref="G17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9.140625" style="8" customWidth="1"/>
    <col min="28" max="16384" width="9.140625" style="8" customWidth="1"/>
  </cols>
  <sheetData>
    <row r="1" spans="1:27" ht="50.25" customHeight="1">
      <c r="A1" s="177" t="s">
        <v>87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27" ht="18" customHeight="1">
      <c r="A2" s="205" t="s">
        <v>91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1:27" s="9" customFormat="1" ht="15.75" customHeight="1">
      <c r="A3" s="180" t="s">
        <v>18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</row>
    <row r="4" spans="1:27" s="10" customFormat="1" ht="29.25" customHeight="1">
      <c r="A4" s="181" t="s">
        <v>30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</row>
    <row r="5" spans="1:27" s="11" customFormat="1" ht="29.25" customHeight="1">
      <c r="A5" s="173" t="s">
        <v>93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</row>
    <row r="6" spans="1:27" s="108" customFormat="1" ht="18.75" customHeight="1">
      <c r="A6" s="183" t="s">
        <v>143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</row>
    <row r="7" spans="1:26" ht="3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17" customFormat="1" ht="15" customHeight="1">
      <c r="A8" s="87" t="s">
        <v>75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86</v>
      </c>
    </row>
    <row r="9" spans="1:27" ht="19.5" customHeight="1">
      <c r="A9" s="191" t="s">
        <v>29</v>
      </c>
      <c r="B9" s="196" t="s">
        <v>61</v>
      </c>
      <c r="C9" s="201" t="s">
        <v>13</v>
      </c>
      <c r="D9" s="192" t="s">
        <v>15</v>
      </c>
      <c r="E9" s="192" t="s">
        <v>3</v>
      </c>
      <c r="F9" s="191" t="s">
        <v>14</v>
      </c>
      <c r="G9" s="192" t="s">
        <v>16</v>
      </c>
      <c r="H9" s="192" t="s">
        <v>3</v>
      </c>
      <c r="I9" s="192" t="s">
        <v>4</v>
      </c>
      <c r="J9" s="109"/>
      <c r="K9" s="192" t="s">
        <v>6</v>
      </c>
      <c r="L9" s="203" t="s">
        <v>55</v>
      </c>
      <c r="M9" s="203"/>
      <c r="N9" s="203"/>
      <c r="O9" s="193" t="s">
        <v>19</v>
      </c>
      <c r="P9" s="194"/>
      <c r="Q9" s="194"/>
      <c r="R9" s="194"/>
      <c r="S9" s="194"/>
      <c r="T9" s="194"/>
      <c r="U9" s="195"/>
      <c r="V9" s="196" t="s">
        <v>21</v>
      </c>
      <c r="W9" s="198" t="s">
        <v>22</v>
      </c>
      <c r="X9" s="191"/>
      <c r="Y9" s="196" t="s">
        <v>62</v>
      </c>
      <c r="Z9" s="204" t="s">
        <v>25</v>
      </c>
      <c r="AA9" s="204" t="s">
        <v>26</v>
      </c>
    </row>
    <row r="10" spans="1:27" ht="19.5" customHeight="1">
      <c r="A10" s="191"/>
      <c r="B10" s="196"/>
      <c r="C10" s="199"/>
      <c r="D10" s="192"/>
      <c r="E10" s="192"/>
      <c r="F10" s="191"/>
      <c r="G10" s="192"/>
      <c r="H10" s="192"/>
      <c r="I10" s="192"/>
      <c r="J10" s="109"/>
      <c r="K10" s="192"/>
      <c r="L10" s="203" t="s">
        <v>63</v>
      </c>
      <c r="M10" s="203"/>
      <c r="N10" s="203"/>
      <c r="O10" s="193" t="s">
        <v>64</v>
      </c>
      <c r="P10" s="194"/>
      <c r="Q10" s="194"/>
      <c r="R10" s="194"/>
      <c r="S10" s="194"/>
      <c r="T10" s="194"/>
      <c r="U10" s="195"/>
      <c r="V10" s="197"/>
      <c r="W10" s="199"/>
      <c r="X10" s="191"/>
      <c r="Y10" s="196"/>
      <c r="Z10" s="204"/>
      <c r="AA10" s="204"/>
    </row>
    <row r="11" spans="1:27" ht="69" customHeight="1">
      <c r="A11" s="191"/>
      <c r="B11" s="196"/>
      <c r="C11" s="202"/>
      <c r="D11" s="192"/>
      <c r="E11" s="192"/>
      <c r="F11" s="191"/>
      <c r="G11" s="192"/>
      <c r="H11" s="192"/>
      <c r="I11" s="192"/>
      <c r="J11" s="109"/>
      <c r="K11" s="192"/>
      <c r="L11" s="110" t="s">
        <v>27</v>
      </c>
      <c r="M11" s="111" t="s">
        <v>28</v>
      </c>
      <c r="N11" s="110" t="s">
        <v>29</v>
      </c>
      <c r="O11" s="112" t="s">
        <v>65</v>
      </c>
      <c r="P11" s="112" t="s">
        <v>66</v>
      </c>
      <c r="Q11" s="112" t="s">
        <v>67</v>
      </c>
      <c r="R11" s="112" t="s">
        <v>68</v>
      </c>
      <c r="S11" s="111" t="s">
        <v>27</v>
      </c>
      <c r="T11" s="110" t="s">
        <v>28</v>
      </c>
      <c r="U11" s="110" t="s">
        <v>29</v>
      </c>
      <c r="V11" s="196"/>
      <c r="W11" s="200"/>
      <c r="X11" s="191"/>
      <c r="Y11" s="196"/>
      <c r="Z11" s="204"/>
      <c r="AA11" s="204"/>
    </row>
    <row r="12" spans="1:27" s="120" customFormat="1" ht="42" customHeight="1">
      <c r="A12" s="113">
        <f>RANK(Z12,Z$12:Z$12,0)</f>
        <v>1</v>
      </c>
      <c r="B12" s="114"/>
      <c r="C12" s="71"/>
      <c r="D12" s="154" t="s">
        <v>132</v>
      </c>
      <c r="E12" s="155" t="s">
        <v>116</v>
      </c>
      <c r="F12" s="156" t="s">
        <v>8</v>
      </c>
      <c r="G12" s="157" t="s">
        <v>133</v>
      </c>
      <c r="H12" s="155" t="s">
        <v>117</v>
      </c>
      <c r="I12" s="156" t="s">
        <v>118</v>
      </c>
      <c r="J12" s="156" t="s">
        <v>118</v>
      </c>
      <c r="K12" s="158" t="s">
        <v>120</v>
      </c>
      <c r="L12" s="115">
        <v>200.5</v>
      </c>
      <c r="M12" s="116">
        <f>L12/3</f>
        <v>66.83333333333333</v>
      </c>
      <c r="N12" s="81">
        <f>RANK(M12,M$12:M$12,0)</f>
        <v>1</v>
      </c>
      <c r="O12" s="117">
        <v>6</v>
      </c>
      <c r="P12" s="117">
        <v>6.5</v>
      </c>
      <c r="Q12" s="117">
        <v>6.9</v>
      </c>
      <c r="R12" s="117">
        <v>6.8</v>
      </c>
      <c r="S12" s="115">
        <f>O12+P12+Q12+R12</f>
        <v>26.2</v>
      </c>
      <c r="T12" s="116">
        <f>S12/0.4</f>
        <v>65.5</v>
      </c>
      <c r="U12" s="81">
        <f>RANK(T12,T$12:T$12,0)</f>
        <v>1</v>
      </c>
      <c r="V12" s="118"/>
      <c r="W12" s="118"/>
      <c r="X12" s="119"/>
      <c r="Y12" s="119"/>
      <c r="Z12" s="116">
        <f>(M12+T12)/2-IF($V12=1,0.5,IF($V12=2,1.5,0))</f>
        <v>66.16666666666666</v>
      </c>
      <c r="AA12" s="127" t="s">
        <v>43</v>
      </c>
    </row>
    <row r="13" spans="1:26" s="25" customFormat="1" ht="49.5" customHeight="1">
      <c r="A13" s="26"/>
      <c r="B13" s="27"/>
      <c r="C13" s="28"/>
      <c r="D13" s="42"/>
      <c r="E13" s="3"/>
      <c r="F13" s="4"/>
      <c r="G13" s="5"/>
      <c r="H13" s="43"/>
      <c r="I13" s="44"/>
      <c r="J13" s="4"/>
      <c r="K13" s="6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6" ht="32.25" customHeight="1">
      <c r="A14" s="34"/>
      <c r="B14" s="34"/>
      <c r="C14" s="34"/>
      <c r="D14" s="34" t="s">
        <v>17</v>
      </c>
      <c r="E14" s="34"/>
      <c r="F14" s="34"/>
      <c r="G14" s="34"/>
      <c r="H14" s="34"/>
      <c r="J14" s="34"/>
      <c r="K14" s="7" t="s">
        <v>52</v>
      </c>
      <c r="L14" s="35"/>
      <c r="M14" s="36"/>
      <c r="N14" s="34"/>
      <c r="O14" s="37"/>
      <c r="P14" s="38"/>
      <c r="Q14" s="34"/>
      <c r="R14" s="37"/>
      <c r="S14" s="38"/>
      <c r="T14" s="34"/>
      <c r="U14" s="34"/>
      <c r="V14" s="34"/>
      <c r="W14" s="34"/>
      <c r="X14" s="34"/>
      <c r="Y14" s="38"/>
      <c r="Z14" s="34"/>
    </row>
    <row r="15" spans="1:26" ht="32.25" customHeight="1">
      <c r="A15" s="34"/>
      <c r="B15" s="34"/>
      <c r="C15" s="34"/>
      <c r="D15" s="34"/>
      <c r="E15" s="34"/>
      <c r="F15" s="34"/>
      <c r="G15" s="34"/>
      <c r="H15" s="34"/>
      <c r="J15" s="34"/>
      <c r="K15" s="7"/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32.25" customHeight="1">
      <c r="A16" s="34"/>
      <c r="B16" s="34"/>
      <c r="C16" s="34"/>
      <c r="D16" s="34" t="s">
        <v>10</v>
      </c>
      <c r="E16" s="34"/>
      <c r="F16" s="34"/>
      <c r="G16" s="34"/>
      <c r="H16" s="34"/>
      <c r="J16" s="34"/>
      <c r="K16" s="7" t="s">
        <v>49</v>
      </c>
      <c r="L16" s="35"/>
      <c r="M16" s="39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2.25" customHeight="1">
      <c r="A17" s="34"/>
      <c r="B17" s="34"/>
      <c r="C17" s="34"/>
      <c r="D17" s="34"/>
      <c r="E17" s="34"/>
      <c r="F17" s="34"/>
      <c r="G17" s="34"/>
      <c r="H17" s="34"/>
      <c r="J17" s="34"/>
      <c r="K17" s="7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2.25" customHeight="1">
      <c r="A18" s="34"/>
      <c r="B18" s="34"/>
      <c r="C18" s="34"/>
      <c r="D18" s="34" t="s">
        <v>46</v>
      </c>
      <c r="E18" s="34"/>
      <c r="F18" s="34"/>
      <c r="G18" s="34"/>
      <c r="H18" s="34"/>
      <c r="J18" s="34"/>
      <c r="K18" s="133" t="s">
        <v>83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</sheetData>
  <sheetProtection/>
  <protectedRanges>
    <protectedRange sqref="K12" name="Диапазон1_3_1_1_3_11_1_1_3_1_3_1_1_1_1_4_2_2_2_2_2_1_2_1_1"/>
  </protectedRanges>
  <mergeCells count="26">
    <mergeCell ref="D9:D11"/>
    <mergeCell ref="E9:E11"/>
    <mergeCell ref="AA9:AA11"/>
    <mergeCell ref="G9:G11"/>
    <mergeCell ref="H9:H11"/>
    <mergeCell ref="I9:I11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</mergeCells>
  <printOptions/>
  <pageMargins left="0.1968503937007874" right="0.15748031496062992" top="0.74" bottom="0.15748031496062992" header="0.2362204724409449" footer="0.15748031496062992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90" zoomScaleSheetLayoutView="90" zoomScalePageLayoutView="0" workbookViewId="0" topLeftCell="A1">
      <selection activeCell="A11" sqref="A11:Y11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9.8515625" style="8" customWidth="1"/>
    <col min="5" max="5" width="8.28125" style="8" customWidth="1"/>
    <col min="6" max="6" width="4.8515625" style="8" customWidth="1"/>
    <col min="7" max="7" width="32.421875" style="8" customWidth="1"/>
    <col min="8" max="8" width="10.7109375" style="8" customWidth="1"/>
    <col min="9" max="9" width="16.00390625" style="8" customWidth="1"/>
    <col min="10" max="10" width="12.7109375" style="8" hidden="1" customWidth="1"/>
    <col min="11" max="11" width="22.5742187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8.00390625" style="8" hidden="1" customWidth="1"/>
    <col min="27" max="16384" width="9.140625" style="8" customWidth="1"/>
  </cols>
  <sheetData>
    <row r="1" spans="1:26" ht="42.75" customHeight="1">
      <c r="A1" s="177" t="s">
        <v>87</v>
      </c>
      <c r="B1" s="189"/>
      <c r="C1" s="189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6" ht="17.25" customHeight="1" hidden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124"/>
    </row>
    <row r="3" spans="1:26" s="9" customFormat="1" ht="15.75" customHeight="1">
      <c r="A3" s="180" t="s">
        <v>18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1:26" s="10" customFormat="1" ht="15.75" customHeight="1">
      <c r="A4" s="181" t="s">
        <v>30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6" s="11" customFormat="1" ht="21" customHeight="1">
      <c r="A5" s="173" t="s">
        <v>81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</row>
    <row r="6" spans="1:26" s="89" customFormat="1" ht="18.75" customHeight="1">
      <c r="A6" s="183" t="s">
        <v>146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6" ht="13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17" customFormat="1" ht="15" customHeight="1">
      <c r="A8" s="87" t="s">
        <v>75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 t="s">
        <v>86</v>
      </c>
      <c r="Z8" s="19"/>
    </row>
    <row r="9" spans="1:26" s="20" customFormat="1" ht="19.5" customHeight="1">
      <c r="A9" s="176" t="s">
        <v>29</v>
      </c>
      <c r="B9" s="184" t="s">
        <v>2</v>
      </c>
      <c r="C9" s="185" t="s">
        <v>13</v>
      </c>
      <c r="D9" s="171" t="s">
        <v>15</v>
      </c>
      <c r="E9" s="171" t="s">
        <v>3</v>
      </c>
      <c r="F9" s="176" t="s">
        <v>14</v>
      </c>
      <c r="G9" s="171" t="s">
        <v>16</v>
      </c>
      <c r="H9" s="171" t="s">
        <v>3</v>
      </c>
      <c r="I9" s="171" t="s">
        <v>4</v>
      </c>
      <c r="J9" s="59"/>
      <c r="K9" s="171" t="s">
        <v>6</v>
      </c>
      <c r="L9" s="175" t="s">
        <v>19</v>
      </c>
      <c r="M9" s="175"/>
      <c r="N9" s="175"/>
      <c r="O9" s="175" t="s">
        <v>20</v>
      </c>
      <c r="P9" s="175"/>
      <c r="Q9" s="175"/>
      <c r="R9" s="175" t="s">
        <v>45</v>
      </c>
      <c r="S9" s="175"/>
      <c r="T9" s="175"/>
      <c r="U9" s="187" t="s">
        <v>21</v>
      </c>
      <c r="V9" s="185" t="s">
        <v>22</v>
      </c>
      <c r="W9" s="176" t="s">
        <v>23</v>
      </c>
      <c r="X9" s="184" t="s">
        <v>24</v>
      </c>
      <c r="Y9" s="172" t="s">
        <v>25</v>
      </c>
      <c r="Z9" s="210" t="s">
        <v>26</v>
      </c>
    </row>
    <row r="10" spans="1:26" s="20" customFormat="1" ht="39.75" customHeight="1">
      <c r="A10" s="176"/>
      <c r="B10" s="184"/>
      <c r="C10" s="186"/>
      <c r="D10" s="171"/>
      <c r="E10" s="171"/>
      <c r="F10" s="176"/>
      <c r="G10" s="171"/>
      <c r="H10" s="171"/>
      <c r="I10" s="171"/>
      <c r="J10" s="59"/>
      <c r="K10" s="171"/>
      <c r="L10" s="21" t="s">
        <v>27</v>
      </c>
      <c r="M10" s="22" t="s">
        <v>28</v>
      </c>
      <c r="N10" s="23" t="s">
        <v>29</v>
      </c>
      <c r="O10" s="21" t="s">
        <v>27</v>
      </c>
      <c r="P10" s="22" t="s">
        <v>28</v>
      </c>
      <c r="Q10" s="23" t="s">
        <v>29</v>
      </c>
      <c r="R10" s="21" t="s">
        <v>27</v>
      </c>
      <c r="S10" s="22" t="s">
        <v>28</v>
      </c>
      <c r="T10" s="23" t="s">
        <v>29</v>
      </c>
      <c r="U10" s="188"/>
      <c r="V10" s="186"/>
      <c r="W10" s="176"/>
      <c r="X10" s="184"/>
      <c r="Y10" s="172"/>
      <c r="Z10" s="211"/>
    </row>
    <row r="11" spans="1:26" s="20" customFormat="1" ht="39.75" customHeight="1">
      <c r="A11" s="206" t="s">
        <v>144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8"/>
      <c r="Z11" s="129"/>
    </row>
    <row r="12" spans="1:26" s="85" customFormat="1" ht="40.5" customHeight="1">
      <c r="A12" s="78">
        <f>RANK(Y12,Y$12:Y$13,0)</f>
        <v>1</v>
      </c>
      <c r="B12" s="24"/>
      <c r="C12" s="71"/>
      <c r="D12" s="107" t="s">
        <v>104</v>
      </c>
      <c r="E12" s="121" t="s">
        <v>105</v>
      </c>
      <c r="F12" s="122" t="s">
        <v>8</v>
      </c>
      <c r="G12" s="123" t="s">
        <v>106</v>
      </c>
      <c r="H12" s="121"/>
      <c r="I12" s="122" t="s">
        <v>82</v>
      </c>
      <c r="J12" s="122" t="s">
        <v>54</v>
      </c>
      <c r="K12" s="122" t="s">
        <v>107</v>
      </c>
      <c r="L12" s="79">
        <v>117</v>
      </c>
      <c r="M12" s="80">
        <f>L12/1.7-IF($U12=1,0.5,IF($U12=2,1.5,0))</f>
        <v>68.82352941176471</v>
      </c>
      <c r="N12" s="81">
        <f>RANK(M12,M$12:M$13,0)</f>
        <v>1</v>
      </c>
      <c r="O12" s="79">
        <v>115.5</v>
      </c>
      <c r="P12" s="80">
        <f>O12/1.7-IF($U12=1,0.5,IF($U12=2,1.5,0))</f>
        <v>67.94117647058823</v>
      </c>
      <c r="Q12" s="81">
        <f>RANK(P12,P$12:P$13,0)</f>
        <v>1</v>
      </c>
      <c r="R12" s="79">
        <v>114.5</v>
      </c>
      <c r="S12" s="80">
        <f>R12/1.7-IF($U12=1,0.5,IF($U12=2,1.5,0))</f>
        <v>67.3529411764706</v>
      </c>
      <c r="T12" s="81">
        <f>RANK(S12,S$12:S$13,0)</f>
        <v>1</v>
      </c>
      <c r="U12" s="82"/>
      <c r="V12" s="82"/>
      <c r="W12" s="79">
        <f>L12+O12+R12</f>
        <v>347</v>
      </c>
      <c r="X12" s="83"/>
      <c r="Y12" s="80">
        <f>ROUND(SUM(M12,P12,S12)/3,3)</f>
        <v>68.039</v>
      </c>
      <c r="Z12" s="90" t="s">
        <v>43</v>
      </c>
    </row>
    <row r="13" spans="1:26" s="85" customFormat="1" ht="40.5" customHeight="1">
      <c r="A13" s="78">
        <f>RANK(Y13,Y$12:Y$13,0)</f>
        <v>2</v>
      </c>
      <c r="B13" s="24"/>
      <c r="C13" s="71"/>
      <c r="D13" s="107" t="s">
        <v>124</v>
      </c>
      <c r="E13" s="161" t="s">
        <v>125</v>
      </c>
      <c r="F13" s="160">
        <v>2</v>
      </c>
      <c r="G13" s="123" t="s">
        <v>126</v>
      </c>
      <c r="H13" s="121"/>
      <c r="I13" s="122" t="s">
        <v>123</v>
      </c>
      <c r="J13" s="122" t="s">
        <v>122</v>
      </c>
      <c r="K13" s="77" t="s">
        <v>119</v>
      </c>
      <c r="L13" s="79">
        <v>115.5</v>
      </c>
      <c r="M13" s="80">
        <f>L13/1.7-IF($U13=1,0.5,IF($U13=2,1.5,0))</f>
        <v>67.94117647058823</v>
      </c>
      <c r="N13" s="81">
        <f>RANK(M13,M$12:M$13,0)</f>
        <v>2</v>
      </c>
      <c r="O13" s="79">
        <v>108.5</v>
      </c>
      <c r="P13" s="80">
        <f>O13/1.7-IF($U13=1,0.5,IF($U13=2,1.5,0))</f>
        <v>63.82352941176471</v>
      </c>
      <c r="Q13" s="81">
        <f>RANK(P13,P$12:P$13,0)</f>
        <v>2</v>
      </c>
      <c r="R13" s="79">
        <v>109.5</v>
      </c>
      <c r="S13" s="80">
        <f>R13/1.7-IF($U13=1,0.5,IF($U13=2,1.5,0))</f>
        <v>64.41176470588235</v>
      </c>
      <c r="T13" s="81">
        <f>RANK(S13,S$12:S$13,0)</f>
        <v>2</v>
      </c>
      <c r="U13" s="82"/>
      <c r="V13" s="82"/>
      <c r="W13" s="79">
        <f>L13+O13+R13</f>
        <v>333.5</v>
      </c>
      <c r="X13" s="83"/>
      <c r="Y13" s="80">
        <f>ROUND(SUM(M13,P13,S13)/3,3)</f>
        <v>65.392</v>
      </c>
      <c r="Z13" s="90"/>
    </row>
    <row r="14" spans="1:26" s="85" customFormat="1" ht="40.5" customHeight="1">
      <c r="A14" s="206" t="s">
        <v>92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8"/>
      <c r="Z14" s="90"/>
    </row>
    <row r="15" spans="1:26" s="85" customFormat="1" ht="40.5" customHeight="1">
      <c r="A15" s="78">
        <f>RANK(Y15,Y$15:Y$15,0)</f>
        <v>1</v>
      </c>
      <c r="B15" s="24"/>
      <c r="C15" s="71"/>
      <c r="D15" s="107" t="s">
        <v>80</v>
      </c>
      <c r="E15" s="121"/>
      <c r="F15" s="122" t="s">
        <v>8</v>
      </c>
      <c r="G15" s="123" t="s">
        <v>69</v>
      </c>
      <c r="H15" s="121" t="s">
        <v>70</v>
      </c>
      <c r="I15" s="122" t="s">
        <v>71</v>
      </c>
      <c r="J15" s="122" t="s">
        <v>72</v>
      </c>
      <c r="K15" s="77" t="s">
        <v>76</v>
      </c>
      <c r="L15" s="79">
        <v>112.5</v>
      </c>
      <c r="M15" s="80">
        <f>L15/1.7-IF($U15=1,0.5,IF($U15=2,1.5,0))</f>
        <v>66.17647058823529</v>
      </c>
      <c r="N15" s="81">
        <f>RANK(M15,M$15:M$15,0)</f>
        <v>1</v>
      </c>
      <c r="O15" s="79">
        <v>113</v>
      </c>
      <c r="P15" s="80">
        <f>O15/1.7-IF($U15=1,0.5,IF($U15=2,1.5,0))</f>
        <v>66.47058823529412</v>
      </c>
      <c r="Q15" s="81">
        <f>RANK(P15,P$15:P$15,0)</f>
        <v>1</v>
      </c>
      <c r="R15" s="79">
        <v>113</v>
      </c>
      <c r="S15" s="80">
        <f>R15/1.7-IF($U15=1,0.5,IF($U15=2,1.5,0))</f>
        <v>66.47058823529412</v>
      </c>
      <c r="T15" s="81">
        <f>RANK(S15,S$15:S$15,0)</f>
        <v>1</v>
      </c>
      <c r="U15" s="82"/>
      <c r="V15" s="82"/>
      <c r="W15" s="79">
        <f>L15+O15+R15</f>
        <v>338.5</v>
      </c>
      <c r="X15" s="83"/>
      <c r="Y15" s="80">
        <f>ROUND(SUM(M15,P15,S15)/3,3)</f>
        <v>66.373</v>
      </c>
      <c r="Z15" s="90"/>
    </row>
    <row r="16" spans="1:26" s="25" customFormat="1" ht="39" customHeight="1">
      <c r="A16" s="26"/>
      <c r="B16" s="27"/>
      <c r="C16" s="28"/>
      <c r="D16" s="42"/>
      <c r="E16" s="3"/>
      <c r="F16" s="4"/>
      <c r="G16" s="5"/>
      <c r="H16" s="43"/>
      <c r="I16" s="44"/>
      <c r="J16" s="4"/>
      <c r="K16" s="6"/>
      <c r="L16" s="29"/>
      <c r="M16" s="30"/>
      <c r="N16" s="31"/>
      <c r="O16" s="29"/>
      <c r="P16" s="30"/>
      <c r="Q16" s="31"/>
      <c r="R16" s="29"/>
      <c r="S16" s="30"/>
      <c r="T16" s="31"/>
      <c r="U16" s="31"/>
      <c r="V16" s="31"/>
      <c r="W16" s="29"/>
      <c r="X16" s="32"/>
      <c r="Y16" s="30"/>
      <c r="Z16" s="33"/>
    </row>
    <row r="17" spans="1:26" ht="33" customHeight="1">
      <c r="A17" s="34"/>
      <c r="B17" s="34"/>
      <c r="C17" s="34"/>
      <c r="D17" s="34" t="s">
        <v>17</v>
      </c>
      <c r="E17" s="34"/>
      <c r="F17" s="34"/>
      <c r="G17" s="34"/>
      <c r="H17" s="34"/>
      <c r="J17" s="34"/>
      <c r="K17" s="7" t="s">
        <v>52</v>
      </c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3" customHeight="1">
      <c r="A18" s="34"/>
      <c r="B18" s="34"/>
      <c r="C18" s="34"/>
      <c r="D18" s="34"/>
      <c r="E18" s="34"/>
      <c r="F18" s="34"/>
      <c r="G18" s="34"/>
      <c r="H18" s="34"/>
      <c r="J18" s="34"/>
      <c r="K18" s="7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3" customHeight="1">
      <c r="A19" s="34"/>
      <c r="B19" s="34"/>
      <c r="C19" s="34"/>
      <c r="D19" s="34" t="s">
        <v>10</v>
      </c>
      <c r="E19" s="34"/>
      <c r="F19" s="34"/>
      <c r="G19" s="34"/>
      <c r="H19" s="34"/>
      <c r="J19" s="34"/>
      <c r="K19" s="7" t="s">
        <v>49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3" customHeight="1">
      <c r="A20" s="34"/>
      <c r="B20" s="34"/>
      <c r="C20" s="34"/>
      <c r="D20" s="34"/>
      <c r="E20" s="34"/>
      <c r="F20" s="34"/>
      <c r="G20" s="34"/>
      <c r="H20" s="34"/>
      <c r="J20" s="34"/>
      <c r="K20" s="7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33" customHeight="1">
      <c r="A21" s="34"/>
      <c r="B21" s="34"/>
      <c r="C21" s="34"/>
      <c r="D21" s="34" t="s">
        <v>46</v>
      </c>
      <c r="E21" s="34"/>
      <c r="F21" s="34"/>
      <c r="G21" s="34"/>
      <c r="H21" s="34"/>
      <c r="J21" s="34"/>
      <c r="K21" s="133" t="s">
        <v>83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</sheetData>
  <sheetProtection/>
  <protectedRanges>
    <protectedRange sqref="K13" name="Диапазон1_3_1_1_3_11_1_1_3_1_3_1_1_1_1_4_2_2_2_2_2_1_2_3"/>
  </protectedRanges>
  <mergeCells count="27">
    <mergeCell ref="Z9:Z10"/>
    <mergeCell ref="A11:Y11"/>
    <mergeCell ref="A14:Y14"/>
    <mergeCell ref="A2:Y2"/>
    <mergeCell ref="A6:Z6"/>
    <mergeCell ref="A9:A10"/>
    <mergeCell ref="B9:B10"/>
    <mergeCell ref="C9:C10"/>
    <mergeCell ref="H9:H10"/>
    <mergeCell ref="I9:I10"/>
    <mergeCell ref="Y9:Y10"/>
    <mergeCell ref="O9:Q9"/>
    <mergeCell ref="R9:T9"/>
    <mergeCell ref="U9:U10"/>
    <mergeCell ref="V9:V10"/>
    <mergeCell ref="W9:W10"/>
    <mergeCell ref="X9:X10"/>
    <mergeCell ref="A1:Z1"/>
    <mergeCell ref="A3:Z3"/>
    <mergeCell ref="A4:Z4"/>
    <mergeCell ref="A5:Z5"/>
    <mergeCell ref="D9:D10"/>
    <mergeCell ref="E9:E10"/>
    <mergeCell ref="K9:K10"/>
    <mergeCell ref="L9:N9"/>
    <mergeCell ref="F9:F10"/>
    <mergeCell ref="G9:G10"/>
  </mergeCells>
  <printOptions/>
  <pageMargins left="0.3" right="0.15748031496062992" top="0.42" bottom="0.15748031496062992" header="0.2362204724409449" footer="0.15748031496062992"/>
  <pageSetup fitToHeight="0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90" zoomScaleSheetLayoutView="90" zoomScalePageLayoutView="0" workbookViewId="0" topLeftCell="A1">
      <selection activeCell="U9" sqref="U9:U10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9.8515625" style="8" customWidth="1"/>
    <col min="5" max="5" width="8.28125" style="8" customWidth="1"/>
    <col min="6" max="6" width="4.8515625" style="8" customWidth="1"/>
    <col min="7" max="7" width="32.8515625" style="8" customWidth="1"/>
    <col min="8" max="8" width="10.7109375" style="8" customWidth="1"/>
    <col min="9" max="9" width="16.00390625" style="8" customWidth="1"/>
    <col min="10" max="10" width="12.7109375" style="8" hidden="1" customWidth="1"/>
    <col min="11" max="11" width="22.5742187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8.00390625" style="8" hidden="1" customWidth="1"/>
    <col min="27" max="16384" width="9.140625" style="8" customWidth="1"/>
  </cols>
  <sheetData>
    <row r="1" spans="1:26" ht="42.75" customHeight="1">
      <c r="A1" s="177" t="s">
        <v>87</v>
      </c>
      <c r="B1" s="189"/>
      <c r="C1" s="189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6" ht="17.25" customHeight="1">
      <c r="A2" s="209" t="s">
        <v>91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124"/>
    </row>
    <row r="3" spans="1:26" s="9" customFormat="1" ht="15.75" customHeight="1">
      <c r="A3" s="180" t="s">
        <v>18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1:26" s="10" customFormat="1" ht="15.75" customHeight="1">
      <c r="A4" s="181" t="s">
        <v>30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6" s="11" customFormat="1" ht="21" customHeight="1">
      <c r="A5" s="173" t="s">
        <v>94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</row>
    <row r="6" spans="1:26" s="89" customFormat="1" ht="18.75" customHeight="1">
      <c r="A6" s="183" t="s">
        <v>146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6" ht="13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17" customFormat="1" ht="15" customHeight="1">
      <c r="A8" s="87" t="s">
        <v>75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 t="s">
        <v>86</v>
      </c>
      <c r="Z8" s="19"/>
    </row>
    <row r="9" spans="1:26" s="20" customFormat="1" ht="19.5" customHeight="1">
      <c r="A9" s="176" t="s">
        <v>29</v>
      </c>
      <c r="B9" s="184" t="s">
        <v>2</v>
      </c>
      <c r="C9" s="185" t="s">
        <v>13</v>
      </c>
      <c r="D9" s="171" t="s">
        <v>15</v>
      </c>
      <c r="E9" s="171" t="s">
        <v>3</v>
      </c>
      <c r="F9" s="176" t="s">
        <v>14</v>
      </c>
      <c r="G9" s="171" t="s">
        <v>16</v>
      </c>
      <c r="H9" s="171" t="s">
        <v>3</v>
      </c>
      <c r="I9" s="171" t="s">
        <v>4</v>
      </c>
      <c r="J9" s="59"/>
      <c r="K9" s="171" t="s">
        <v>6</v>
      </c>
      <c r="L9" s="175" t="s">
        <v>19</v>
      </c>
      <c r="M9" s="175"/>
      <c r="N9" s="175"/>
      <c r="O9" s="175" t="s">
        <v>20</v>
      </c>
      <c r="P9" s="175"/>
      <c r="Q9" s="175"/>
      <c r="R9" s="175" t="s">
        <v>45</v>
      </c>
      <c r="S9" s="175"/>
      <c r="T9" s="175"/>
      <c r="U9" s="187" t="s">
        <v>21</v>
      </c>
      <c r="V9" s="185" t="s">
        <v>22</v>
      </c>
      <c r="W9" s="176" t="s">
        <v>23</v>
      </c>
      <c r="X9" s="184" t="s">
        <v>24</v>
      </c>
      <c r="Y9" s="172" t="s">
        <v>25</v>
      </c>
      <c r="Z9" s="210" t="s">
        <v>26</v>
      </c>
    </row>
    <row r="10" spans="1:26" s="20" customFormat="1" ht="39.75" customHeight="1">
      <c r="A10" s="176"/>
      <c r="B10" s="184"/>
      <c r="C10" s="186"/>
      <c r="D10" s="171"/>
      <c r="E10" s="171"/>
      <c r="F10" s="176"/>
      <c r="G10" s="171"/>
      <c r="H10" s="171"/>
      <c r="I10" s="171"/>
      <c r="J10" s="59"/>
      <c r="K10" s="171"/>
      <c r="L10" s="21" t="s">
        <v>27</v>
      </c>
      <c r="M10" s="22" t="s">
        <v>28</v>
      </c>
      <c r="N10" s="23" t="s">
        <v>29</v>
      </c>
      <c r="O10" s="21" t="s">
        <v>27</v>
      </c>
      <c r="P10" s="22" t="s">
        <v>28</v>
      </c>
      <c r="Q10" s="23" t="s">
        <v>29</v>
      </c>
      <c r="R10" s="21" t="s">
        <v>27</v>
      </c>
      <c r="S10" s="22" t="s">
        <v>28</v>
      </c>
      <c r="T10" s="23" t="s">
        <v>29</v>
      </c>
      <c r="U10" s="188"/>
      <c r="V10" s="186"/>
      <c r="W10" s="176"/>
      <c r="X10" s="184"/>
      <c r="Y10" s="172"/>
      <c r="Z10" s="211"/>
    </row>
    <row r="11" spans="1:26" s="85" customFormat="1" ht="40.5" customHeight="1">
      <c r="A11" s="78">
        <f>RANK(Y11,Y$11:Y$13,0)</f>
        <v>1</v>
      </c>
      <c r="B11" s="24"/>
      <c r="C11" s="71"/>
      <c r="D11" s="151" t="s">
        <v>134</v>
      </c>
      <c r="E11" s="152" t="s">
        <v>145</v>
      </c>
      <c r="F11" s="153" t="s">
        <v>8</v>
      </c>
      <c r="G11" s="141" t="s">
        <v>149</v>
      </c>
      <c r="H11" s="155"/>
      <c r="I11" s="156" t="s">
        <v>108</v>
      </c>
      <c r="J11" s="156" t="s">
        <v>108</v>
      </c>
      <c r="K11" s="153" t="s">
        <v>107</v>
      </c>
      <c r="L11" s="79">
        <v>121.5</v>
      </c>
      <c r="M11" s="80">
        <f>L11/1.9-IF($U11=1,0.5,IF($U11=2,1.5,0))</f>
        <v>63.94736842105264</v>
      </c>
      <c r="N11" s="81">
        <f>RANK(M11,M$11:M$13,0)</f>
        <v>3</v>
      </c>
      <c r="O11" s="79">
        <v>125</v>
      </c>
      <c r="P11" s="80">
        <f>O11/1.9-IF($U11=1,0.5,IF($U11=2,1.5,0))</f>
        <v>65.78947368421053</v>
      </c>
      <c r="Q11" s="81">
        <f>RANK(P11,P$11:P$13,0)</f>
        <v>1</v>
      </c>
      <c r="R11" s="79">
        <v>125.5</v>
      </c>
      <c r="S11" s="80">
        <f>R11/1.9-IF($U11=1,0.5,IF($U11=2,1.5,0))</f>
        <v>66.05263157894737</v>
      </c>
      <c r="T11" s="81">
        <f>RANK(S11,S$11:S$13,0)</f>
        <v>2</v>
      </c>
      <c r="U11" s="82"/>
      <c r="V11" s="82"/>
      <c r="W11" s="79">
        <f>L11+O11+R11</f>
        <v>372</v>
      </c>
      <c r="X11" s="83"/>
      <c r="Y11" s="80">
        <f>ROUND(SUM(M11,P11,S11)/3,3)</f>
        <v>65.263</v>
      </c>
      <c r="Z11" s="90" t="s">
        <v>43</v>
      </c>
    </row>
    <row r="12" spans="1:26" s="85" customFormat="1" ht="40.5" customHeight="1">
      <c r="A12" s="78">
        <f>RANK(Y12,Y$11:Y$13,0)</f>
        <v>2</v>
      </c>
      <c r="B12" s="24"/>
      <c r="C12" s="71"/>
      <c r="D12" s="107" t="s">
        <v>110</v>
      </c>
      <c r="E12" s="88" t="s">
        <v>111</v>
      </c>
      <c r="F12" s="77" t="s">
        <v>8</v>
      </c>
      <c r="G12" s="123" t="s">
        <v>112</v>
      </c>
      <c r="H12" s="121" t="s">
        <v>113</v>
      </c>
      <c r="I12" s="77" t="s">
        <v>114</v>
      </c>
      <c r="J12" s="77" t="s">
        <v>108</v>
      </c>
      <c r="K12" s="122" t="s">
        <v>107</v>
      </c>
      <c r="L12" s="79">
        <v>122.5</v>
      </c>
      <c r="M12" s="80">
        <f>L12/1.9-IF($U12=1,0.5,IF($U12=2,1.5,0))</f>
        <v>64.47368421052632</v>
      </c>
      <c r="N12" s="81">
        <f>RANK(M12,M$11:M$13,0)</f>
        <v>2</v>
      </c>
      <c r="O12" s="79">
        <v>121</v>
      </c>
      <c r="P12" s="80">
        <f>O12/1.9-IF($U12=1,0.5,IF($U12=2,1.5,0))</f>
        <v>63.684210526315795</v>
      </c>
      <c r="Q12" s="81">
        <f>RANK(P12,P$11:P$13,0)</f>
        <v>3</v>
      </c>
      <c r="R12" s="79">
        <v>127</v>
      </c>
      <c r="S12" s="80">
        <f>R12/1.9-IF($U12=1,0.5,IF($U12=2,1.5,0))</f>
        <v>66.8421052631579</v>
      </c>
      <c r="T12" s="81">
        <f>RANK(S12,S$11:S$13,0)</f>
        <v>1</v>
      </c>
      <c r="U12" s="82"/>
      <c r="V12" s="82">
        <v>1</v>
      </c>
      <c r="W12" s="79">
        <f>L12+O12+R12</f>
        <v>370.5</v>
      </c>
      <c r="X12" s="83"/>
      <c r="Y12" s="80">
        <f>ROUND(SUM(M12,P12,S12)/3,3)</f>
        <v>65</v>
      </c>
      <c r="Z12" s="90"/>
    </row>
    <row r="13" spans="1:26" s="126" customFormat="1" ht="40.5" customHeight="1">
      <c r="A13" s="78">
        <f>RANK(Y13,Y$11:Y$13,0)</f>
        <v>3</v>
      </c>
      <c r="B13" s="24"/>
      <c r="C13" s="71"/>
      <c r="D13" s="107" t="s">
        <v>124</v>
      </c>
      <c r="E13" s="149" t="s">
        <v>125</v>
      </c>
      <c r="F13" s="122">
        <v>2</v>
      </c>
      <c r="G13" s="123" t="s">
        <v>126</v>
      </c>
      <c r="H13" s="121"/>
      <c r="I13" s="122" t="s">
        <v>123</v>
      </c>
      <c r="J13" s="122" t="s">
        <v>122</v>
      </c>
      <c r="K13" s="77" t="s">
        <v>119</v>
      </c>
      <c r="L13" s="79">
        <v>126</v>
      </c>
      <c r="M13" s="80">
        <f>L13/1.9-IF($U13=1,0.5,IF($U13=2,1.5,0))</f>
        <v>65.81578947368422</v>
      </c>
      <c r="N13" s="81">
        <f>RANK(M13,M$11:M$13,0)</f>
        <v>1</v>
      </c>
      <c r="O13" s="79">
        <v>123</v>
      </c>
      <c r="P13" s="80">
        <f>O13/1.9-IF($U13=1,0.5,IF($U13=2,1.5,0))</f>
        <v>64.23684210526316</v>
      </c>
      <c r="Q13" s="81">
        <f>RANK(P13,P$11:P$13,0)</f>
        <v>2</v>
      </c>
      <c r="R13" s="79">
        <v>122</v>
      </c>
      <c r="S13" s="80">
        <f>R13/1.9-IF($U13=1,0.5,IF($U13=2,1.5,0))</f>
        <v>63.71052631578948</v>
      </c>
      <c r="T13" s="81">
        <f>RANK(S13,S$11:S$13,0)</f>
        <v>3</v>
      </c>
      <c r="U13" s="82">
        <v>1</v>
      </c>
      <c r="V13" s="82"/>
      <c r="W13" s="79">
        <f>L13+O13+R13</f>
        <v>371</v>
      </c>
      <c r="X13" s="83"/>
      <c r="Y13" s="80">
        <f>ROUND(SUM(M13,P13,S13)/3,3)</f>
        <v>64.588</v>
      </c>
      <c r="Z13" s="90"/>
    </row>
    <row r="14" spans="1:26" s="25" customFormat="1" ht="37.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6" ht="37.5" customHeight="1">
      <c r="A15" s="34"/>
      <c r="B15" s="34"/>
      <c r="C15" s="34"/>
      <c r="D15" s="34" t="s">
        <v>17</v>
      </c>
      <c r="E15" s="34"/>
      <c r="F15" s="34"/>
      <c r="G15" s="34"/>
      <c r="H15" s="34"/>
      <c r="J15" s="34"/>
      <c r="K15" s="7" t="s">
        <v>52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37.5" customHeight="1">
      <c r="A16" s="34"/>
      <c r="B16" s="34"/>
      <c r="C16" s="34"/>
      <c r="D16" s="34"/>
      <c r="E16" s="34"/>
      <c r="F16" s="34"/>
      <c r="G16" s="34"/>
      <c r="H16" s="34"/>
      <c r="J16" s="34"/>
      <c r="K16" s="7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7.5" customHeight="1">
      <c r="A17" s="34"/>
      <c r="B17" s="34"/>
      <c r="C17" s="34"/>
      <c r="D17" s="34" t="s">
        <v>10</v>
      </c>
      <c r="E17" s="34"/>
      <c r="F17" s="34"/>
      <c r="G17" s="34"/>
      <c r="H17" s="34"/>
      <c r="J17" s="34"/>
      <c r="K17" s="7" t="s">
        <v>49</v>
      </c>
      <c r="L17" s="35"/>
      <c r="M17" s="39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7.5" customHeight="1">
      <c r="A18" s="34"/>
      <c r="B18" s="34"/>
      <c r="C18" s="34"/>
      <c r="D18" s="34"/>
      <c r="E18" s="34"/>
      <c r="F18" s="34"/>
      <c r="G18" s="34"/>
      <c r="H18" s="34"/>
      <c r="J18" s="34"/>
      <c r="K18" s="7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7.5" customHeight="1">
      <c r="A19" s="34"/>
      <c r="B19" s="34"/>
      <c r="C19" s="34"/>
      <c r="D19" s="34" t="s">
        <v>46</v>
      </c>
      <c r="E19" s="34"/>
      <c r="F19" s="34"/>
      <c r="G19" s="34"/>
      <c r="H19" s="34"/>
      <c r="J19" s="34"/>
      <c r="K19" s="133" t="s">
        <v>83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</sheetData>
  <sheetProtection/>
  <mergeCells count="25">
    <mergeCell ref="E9:E10"/>
    <mergeCell ref="F9:F10"/>
    <mergeCell ref="A6:Z6"/>
    <mergeCell ref="A1:Z1"/>
    <mergeCell ref="A2:Y2"/>
    <mergeCell ref="A3:Z3"/>
    <mergeCell ref="A4:Z4"/>
    <mergeCell ref="A5:Z5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G9:G10"/>
    <mergeCell ref="H9:H10"/>
    <mergeCell ref="I9:I10"/>
    <mergeCell ref="K9:K10"/>
    <mergeCell ref="L9:N9"/>
    <mergeCell ref="B9:B10"/>
    <mergeCell ref="C9:C10"/>
    <mergeCell ref="D9:D10"/>
  </mergeCells>
  <printOptions/>
  <pageMargins left="0.3" right="0.15748031496062992" top="0.42" bottom="0.15748031496062992" header="0.2362204724409449" footer="0.15748031496062992"/>
  <pageSetup fitToHeight="0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selection activeCell="F12" sqref="F12"/>
    </sheetView>
  </sheetViews>
  <sheetFormatPr defaultColWidth="8.8515625" defaultRowHeight="12.75"/>
  <cols>
    <col min="1" max="1" width="26.8515625" style="54" customWidth="1"/>
    <col min="2" max="2" width="19.28125" style="54" customWidth="1"/>
    <col min="3" max="3" width="11.140625" style="54" customWidth="1"/>
    <col min="4" max="4" width="25.00390625" style="54" customWidth="1"/>
    <col min="5" max="5" width="21.421875" style="54" customWidth="1"/>
    <col min="6" max="16384" width="8.8515625" style="54" customWidth="1"/>
  </cols>
  <sheetData>
    <row r="1" spans="1:12" ht="71.25" customHeight="1">
      <c r="A1" s="164" t="s">
        <v>87</v>
      </c>
      <c r="B1" s="165"/>
      <c r="C1" s="165"/>
      <c r="D1" s="165"/>
      <c r="E1" s="165"/>
      <c r="F1" s="68"/>
      <c r="G1" s="68"/>
      <c r="H1" s="68"/>
      <c r="I1" s="68"/>
      <c r="J1" s="68"/>
      <c r="K1" s="68"/>
      <c r="L1" s="68"/>
    </row>
    <row r="2" spans="1:10" ht="26.25" customHeight="1">
      <c r="A2" s="212" t="s">
        <v>18</v>
      </c>
      <c r="B2" s="212"/>
      <c r="C2" s="212"/>
      <c r="D2" s="212"/>
      <c r="E2" s="212"/>
      <c r="F2" s="53"/>
      <c r="G2" s="53"/>
      <c r="H2" s="53"/>
      <c r="I2" s="53"/>
      <c r="J2" s="53"/>
    </row>
    <row r="3" ht="21.75" customHeight="1">
      <c r="A3" s="55" t="s">
        <v>31</v>
      </c>
    </row>
    <row r="4" spans="1:5" ht="21.75" customHeight="1">
      <c r="A4" s="98" t="s">
        <v>75</v>
      </c>
      <c r="B4" s="99"/>
      <c r="C4" s="99"/>
      <c r="D4" s="99"/>
      <c r="E4" s="100" t="s">
        <v>86</v>
      </c>
    </row>
    <row r="5" spans="1:5" ht="21.75" customHeight="1">
      <c r="A5" s="57" t="s">
        <v>32</v>
      </c>
      <c r="B5" s="72" t="s">
        <v>33</v>
      </c>
      <c r="C5" s="72" t="s">
        <v>34</v>
      </c>
      <c r="D5" s="72" t="s">
        <v>35</v>
      </c>
      <c r="E5" s="72" t="s">
        <v>36</v>
      </c>
    </row>
    <row r="6" spans="1:5" ht="36.75" customHeight="1">
      <c r="A6" s="58" t="s">
        <v>17</v>
      </c>
      <c r="B6" s="58" t="s">
        <v>53</v>
      </c>
      <c r="C6" s="58" t="s">
        <v>135</v>
      </c>
      <c r="D6" s="58" t="s">
        <v>37</v>
      </c>
      <c r="E6" s="58"/>
    </row>
    <row r="7" spans="1:5" ht="36.75" customHeight="1">
      <c r="A7" s="73" t="s">
        <v>44</v>
      </c>
      <c r="B7" s="58" t="s">
        <v>58</v>
      </c>
      <c r="C7" s="58" t="s">
        <v>135</v>
      </c>
      <c r="D7" s="58" t="s">
        <v>37</v>
      </c>
      <c r="E7" s="72"/>
    </row>
    <row r="8" spans="1:5" ht="36.75" customHeight="1">
      <c r="A8" s="73" t="s">
        <v>39</v>
      </c>
      <c r="B8" s="58" t="s">
        <v>136</v>
      </c>
      <c r="C8" s="58" t="s">
        <v>137</v>
      </c>
      <c r="D8" s="58" t="s">
        <v>38</v>
      </c>
      <c r="E8" s="72"/>
    </row>
    <row r="9" spans="1:5" ht="36.75" customHeight="1" hidden="1">
      <c r="A9" s="73" t="s">
        <v>47</v>
      </c>
      <c r="B9" s="58"/>
      <c r="C9" s="58"/>
      <c r="D9" s="58"/>
      <c r="E9" s="72"/>
    </row>
    <row r="10" spans="1:5" ht="36.75" customHeight="1" hidden="1">
      <c r="A10" s="73" t="s">
        <v>50</v>
      </c>
      <c r="B10" s="58"/>
      <c r="C10" s="58"/>
      <c r="D10" s="58"/>
      <c r="E10" s="72"/>
    </row>
    <row r="11" spans="1:5" s="86" customFormat="1" ht="36.75" customHeight="1">
      <c r="A11" s="73" t="s">
        <v>57</v>
      </c>
      <c r="B11" s="58" t="s">
        <v>139</v>
      </c>
      <c r="C11" s="58" t="s">
        <v>137</v>
      </c>
      <c r="D11" s="58" t="s">
        <v>37</v>
      </c>
      <c r="E11" s="72"/>
    </row>
    <row r="12" spans="1:5" ht="36.75" customHeight="1">
      <c r="A12" s="73" t="s">
        <v>10</v>
      </c>
      <c r="B12" s="58" t="s">
        <v>48</v>
      </c>
      <c r="C12" s="58" t="s">
        <v>135</v>
      </c>
      <c r="D12" s="58" t="s">
        <v>38</v>
      </c>
      <c r="E12" s="72"/>
    </row>
    <row r="13" spans="1:5" s="96" customFormat="1" ht="36.75" customHeight="1">
      <c r="A13" s="73" t="s">
        <v>56</v>
      </c>
      <c r="B13" s="58" t="s">
        <v>148</v>
      </c>
      <c r="C13" s="58" t="s">
        <v>59</v>
      </c>
      <c r="D13" s="58" t="s">
        <v>38</v>
      </c>
      <c r="E13" s="95"/>
    </row>
    <row r="14" spans="1:5" ht="36.75" customHeight="1">
      <c r="A14" s="73" t="s">
        <v>40</v>
      </c>
      <c r="B14" s="58" t="s">
        <v>138</v>
      </c>
      <c r="C14" s="58"/>
      <c r="D14" s="58"/>
      <c r="E14" s="72"/>
    </row>
    <row r="17" spans="1:5" ht="12.75">
      <c r="A17" s="1"/>
      <c r="B17" s="2"/>
      <c r="C17" s="1"/>
      <c r="D17" s="1"/>
      <c r="E17" s="1"/>
    </row>
    <row r="18" spans="1:5" ht="12.75">
      <c r="A18" s="1" t="s">
        <v>42</v>
      </c>
      <c r="B18" s="2"/>
      <c r="D18" s="7" t="s">
        <v>52</v>
      </c>
      <c r="E18" s="1"/>
    </row>
    <row r="19" spans="1:5" ht="17.25" customHeight="1">
      <c r="A19" s="1"/>
      <c r="B19" s="2"/>
      <c r="D19" s="1"/>
      <c r="E19" s="1"/>
    </row>
    <row r="20" spans="1:12" ht="84.75" customHeight="1">
      <c r="A20" s="214" t="s">
        <v>87</v>
      </c>
      <c r="B20" s="214"/>
      <c r="C20" s="214"/>
      <c r="D20" s="214"/>
      <c r="E20" s="68"/>
      <c r="F20" s="68"/>
      <c r="G20" s="68"/>
      <c r="H20" s="68"/>
      <c r="I20" s="68"/>
      <c r="J20" s="68"/>
      <c r="K20" s="68"/>
      <c r="L20" s="68"/>
    </row>
    <row r="21" spans="1:10" ht="26.25" customHeight="1">
      <c r="A21" s="212" t="s">
        <v>18</v>
      </c>
      <c r="B21" s="212"/>
      <c r="C21" s="212"/>
      <c r="D21" s="212"/>
      <c r="E21" s="162"/>
      <c r="F21" s="53"/>
      <c r="G21" s="53"/>
      <c r="H21" s="53"/>
      <c r="I21" s="53"/>
      <c r="J21" s="53"/>
    </row>
    <row r="22" spans="1:4" ht="21.75" customHeight="1">
      <c r="A22" s="213" t="s">
        <v>60</v>
      </c>
      <c r="B22" s="213"/>
      <c r="C22" s="213"/>
      <c r="D22" s="213"/>
    </row>
    <row r="23" spans="1:5" ht="33" customHeight="1">
      <c r="A23" s="98" t="s">
        <v>75</v>
      </c>
      <c r="B23" s="97"/>
      <c r="C23" s="97"/>
      <c r="D23" s="100" t="s">
        <v>86</v>
      </c>
      <c r="E23" s="70"/>
    </row>
    <row r="24" spans="1:4" ht="30" customHeight="1">
      <c r="A24" s="57" t="s">
        <v>32</v>
      </c>
      <c r="B24" s="72" t="s">
        <v>33</v>
      </c>
      <c r="C24" s="72" t="s">
        <v>34</v>
      </c>
      <c r="D24" s="72" t="s">
        <v>35</v>
      </c>
    </row>
    <row r="25" spans="1:4" ht="36.75" customHeight="1">
      <c r="A25" s="58" t="s">
        <v>17</v>
      </c>
      <c r="B25" s="58" t="s">
        <v>53</v>
      </c>
      <c r="C25" s="58" t="s">
        <v>135</v>
      </c>
      <c r="D25" s="58" t="s">
        <v>37</v>
      </c>
    </row>
    <row r="26" spans="1:4" ht="36.75" customHeight="1">
      <c r="A26" s="73" t="s">
        <v>44</v>
      </c>
      <c r="B26" s="58" t="s">
        <v>58</v>
      </c>
      <c r="C26" s="58" t="s">
        <v>135</v>
      </c>
      <c r="D26" s="58" t="s">
        <v>37</v>
      </c>
    </row>
    <row r="27" spans="1:4" ht="36.75" customHeight="1">
      <c r="A27" s="73" t="s">
        <v>39</v>
      </c>
      <c r="B27" s="58" t="s">
        <v>136</v>
      </c>
      <c r="C27" s="58" t="s">
        <v>137</v>
      </c>
      <c r="D27" s="58" t="s">
        <v>38</v>
      </c>
    </row>
    <row r="28" spans="1:4" ht="36.75" customHeight="1" hidden="1">
      <c r="A28" s="73" t="s">
        <v>47</v>
      </c>
      <c r="B28" s="58"/>
      <c r="C28" s="58"/>
      <c r="D28" s="58"/>
    </row>
    <row r="29" spans="1:4" ht="36.75" customHeight="1" hidden="1">
      <c r="A29" s="73" t="s">
        <v>50</v>
      </c>
      <c r="B29" s="58"/>
      <c r="C29" s="58"/>
      <c r="D29" s="58"/>
    </row>
    <row r="30" spans="1:4" s="86" customFormat="1" ht="36.75" customHeight="1">
      <c r="A30" s="73" t="s">
        <v>57</v>
      </c>
      <c r="B30" s="58" t="s">
        <v>139</v>
      </c>
      <c r="C30" s="58" t="s">
        <v>137</v>
      </c>
      <c r="D30" s="58" t="s">
        <v>37</v>
      </c>
    </row>
    <row r="31" spans="1:4" ht="36.75" customHeight="1">
      <c r="A31" s="73" t="s">
        <v>10</v>
      </c>
      <c r="B31" s="58" t="s">
        <v>48</v>
      </c>
      <c r="C31" s="58" t="s">
        <v>135</v>
      </c>
      <c r="D31" s="58" t="s">
        <v>38</v>
      </c>
    </row>
    <row r="32" spans="1:4" ht="36.75" customHeight="1">
      <c r="A32" s="73" t="s">
        <v>40</v>
      </c>
      <c r="B32" s="58" t="s">
        <v>138</v>
      </c>
      <c r="C32" s="58"/>
      <c r="D32" s="58"/>
    </row>
    <row r="35" spans="1:5" ht="12.75">
      <c r="A35" s="1"/>
      <c r="B35" s="2"/>
      <c r="C35" s="1"/>
      <c r="D35" s="1"/>
      <c r="E35" s="1"/>
    </row>
    <row r="36" spans="1:5" ht="12.75">
      <c r="A36" s="1" t="s">
        <v>42</v>
      </c>
      <c r="B36" s="7" t="s">
        <v>52</v>
      </c>
      <c r="D36" s="7"/>
      <c r="E36" s="1"/>
    </row>
  </sheetData>
  <sheetProtection/>
  <mergeCells count="5">
    <mergeCell ref="A1:E1"/>
    <mergeCell ref="A2:E2"/>
    <mergeCell ref="A22:D22"/>
    <mergeCell ref="A20:D20"/>
    <mergeCell ref="A21:D21"/>
  </mergeCells>
  <printOptions/>
  <pageMargins left="0.35433070866141736" right="0.2362204724409449" top="0.35433070866141736" bottom="0.7480314960629921" header="0.31496062992125984" footer="0.31496062992125984"/>
  <pageSetup horizontalDpi="600" verticalDpi="600" orientation="portrait" paperSize="9" scale="95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 </cp:lastModifiedBy>
  <cp:lastPrinted>2021-01-06T13:55:45Z</cp:lastPrinted>
  <dcterms:created xsi:type="dcterms:W3CDTF">2015-04-26T07:55:09Z</dcterms:created>
  <dcterms:modified xsi:type="dcterms:W3CDTF">2021-01-07T21:20:54Z</dcterms:modified>
  <cp:category/>
  <cp:version/>
  <cp:contentType/>
  <cp:contentStatus/>
</cp:coreProperties>
</file>