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605" windowHeight="9435" tabRatio="940" activeTab="5"/>
  </bookViews>
  <sheets>
    <sheet name="МЛ" sheetId="1" r:id="rId1"/>
    <sheet name="МЕ 1.3" sheetId="2" r:id="rId2"/>
    <sheet name="ППАд" sheetId="3" r:id="rId3"/>
    <sheet name="ППюн-ок" sheetId="4" r:id="rId4"/>
    <sheet name="Выбор езды" sheetId="5" r:id="rId5"/>
    <sheet name="Судейская в" sheetId="6" r:id="rId6"/>
  </sheets>
  <definedNames>
    <definedName name="_xlfn.RANK.EQ" hidden="1">#NAME?</definedName>
    <definedName name="_xlnm._FilterDatabase" localSheetId="0" hidden="1">'МЛ'!$A$6:$L$47</definedName>
    <definedName name="_xlnm.Print_Area" localSheetId="1">'МЕ 1.3'!$A$1:$Y$29</definedName>
    <definedName name="_xlnm.Print_Area" localSheetId="0">'МЛ'!$A$1:$L$53</definedName>
    <definedName name="_xlnm.Print_Area" localSheetId="2">'ППАд'!$A$1:$Z$34</definedName>
    <definedName name="_xlnm.Print_Area" localSheetId="3">'ППюн-ок'!$A$1:$Z$21</definedName>
  </definedNames>
  <calcPr fullCalcOnLoad="1"/>
</workbook>
</file>

<file path=xl/sharedStrings.xml><?xml version="1.0" encoding="utf-8"?>
<sst xmlns="http://schemas.openxmlformats.org/spreadsheetml/2006/main" count="976" uniqueCount="269">
  <si>
    <r>
      <t xml:space="preserve">НИКОЛЬСКАЯ </t>
    </r>
    <r>
      <rPr>
        <sz val="8"/>
        <rFont val="Verdana"/>
        <family val="2"/>
      </rPr>
      <t>Елизавета</t>
    </r>
  </si>
  <si>
    <r>
      <t>ЛИДЕР</t>
    </r>
    <r>
      <rPr>
        <sz val="8"/>
        <rFont val="Verdana"/>
        <family val="2"/>
      </rPr>
      <t>-06, мер., гнед., голшт., Гелиос, КСК "Райдер"</t>
    </r>
  </si>
  <si>
    <t>005953</t>
  </si>
  <si>
    <t>Никольская Е.</t>
  </si>
  <si>
    <t>КСК "Вива"  / Ленинградская область</t>
  </si>
  <si>
    <t>Скороходова О.</t>
  </si>
  <si>
    <r>
      <t>ЧЕРНИКА-11</t>
    </r>
    <r>
      <rPr>
        <sz val="8"/>
        <rFont val="Verdana"/>
        <family val="2"/>
      </rPr>
      <t>, коб., вор., спорт.полукр., Ангрен, Россия</t>
    </r>
  </si>
  <si>
    <r>
      <t xml:space="preserve">ШАЛАМОВА </t>
    </r>
    <r>
      <rPr>
        <sz val="8"/>
        <rFont val="Verdana"/>
        <family val="2"/>
      </rPr>
      <t>Валерия, 2003</t>
    </r>
  </si>
  <si>
    <t>008650</t>
  </si>
  <si>
    <r>
      <t>ГАБРИЭЛЬ</t>
    </r>
    <r>
      <rPr>
        <sz val="8"/>
        <rFont val="Verdana"/>
        <family val="2"/>
      </rPr>
      <t>-08, мер., бур.,ганн., Гросс, Беларусь</t>
    </r>
  </si>
  <si>
    <r>
      <t xml:space="preserve">ЧЕХ </t>
    </r>
    <r>
      <rPr>
        <sz val="8"/>
        <rFont val="Verdana"/>
        <family val="2"/>
      </rPr>
      <t>Екатерина</t>
    </r>
  </si>
  <si>
    <r>
      <t>ВАНЕССА</t>
    </r>
    <r>
      <rPr>
        <sz val="8"/>
        <rFont val="Verdana"/>
        <family val="2"/>
      </rPr>
      <t>-10, кобыла, вор.в сед. полукр., Стинг, Украина</t>
    </r>
  </si>
  <si>
    <t>018162</t>
  </si>
  <si>
    <t>Малышева А.</t>
  </si>
  <si>
    <r>
      <t xml:space="preserve">ГУРЕЕВА </t>
    </r>
    <r>
      <rPr>
        <sz val="8"/>
        <rFont val="Verdana"/>
        <family val="2"/>
      </rPr>
      <t>Анастасия</t>
    </r>
  </si>
  <si>
    <t>005096</t>
  </si>
  <si>
    <t>КСК "Комарово" / Ленинградская область</t>
  </si>
  <si>
    <t>Веклич Н.</t>
  </si>
  <si>
    <r>
      <t>ЭЛЬ ФЕРРОЛЬ-</t>
    </r>
    <r>
      <rPr>
        <sz val="8"/>
        <rFont val="Verdana"/>
        <family val="2"/>
      </rPr>
      <t>13, коб., гнед.,укр. верх.,Феникс, Украина</t>
    </r>
  </si>
  <si>
    <t>016661</t>
  </si>
  <si>
    <t>Гуреева А.</t>
  </si>
  <si>
    <r>
      <t>ЭДВАРД СИР</t>
    </r>
    <r>
      <rPr>
        <sz val="8"/>
        <rFont val="Verdana"/>
        <family val="2"/>
      </rPr>
      <t>-09, мер., гнед.,гол.тепл., Сир Ольденбург, Нидерланды</t>
    </r>
  </si>
  <si>
    <t>019152</t>
  </si>
  <si>
    <t>Прибыткова Д</t>
  </si>
  <si>
    <r>
      <t xml:space="preserve">ИВАНОВА </t>
    </r>
    <r>
      <rPr>
        <sz val="8"/>
        <rFont val="Verdana"/>
        <family val="2"/>
      </rPr>
      <t>Александра, 2003</t>
    </r>
  </si>
  <si>
    <t>009703</t>
  </si>
  <si>
    <t>019186</t>
  </si>
  <si>
    <t>КЗ "Ковчег"/
Ленинградская область</t>
  </si>
  <si>
    <t>017443</t>
  </si>
  <si>
    <r>
      <t>ГАЛИНО ГОЛДЕН ВАЙН</t>
    </r>
    <r>
      <rPr>
        <sz val="8"/>
        <rFont val="Verdana"/>
        <family val="2"/>
      </rPr>
      <t>-13, мер., вор., полукр., Леон, ПФ (КСК) "Ковчег"</t>
    </r>
  </si>
  <si>
    <t>КЗ "Ковчег"/
Санкт-Петербург</t>
  </si>
  <si>
    <r>
      <t>ГИАЛИТ</t>
    </r>
    <r>
      <rPr>
        <sz val="8"/>
        <rFont val="Verdana"/>
        <family val="2"/>
      </rPr>
      <t>-08, мер., рыж., ганн., Гладиатор, КЗ "Георгенбург"</t>
    </r>
  </si>
  <si>
    <r>
      <t>ГЛЭДИС</t>
    </r>
    <r>
      <rPr>
        <sz val="8"/>
        <rFont val="Verdana"/>
        <family val="2"/>
      </rPr>
      <t xml:space="preserve">-11, коб., карак., полукр., КЗ "Ковчег" </t>
    </r>
  </si>
  <si>
    <t>КЗ "Ковчег"</t>
  </si>
  <si>
    <t>мп</t>
  </si>
  <si>
    <t>053096</t>
  </si>
  <si>
    <r>
      <t xml:space="preserve">РУБЦОВА </t>
    </r>
    <r>
      <rPr>
        <sz val="8"/>
        <rFont val="Verdana"/>
        <family val="2"/>
      </rPr>
      <t>Натали</t>
    </r>
  </si>
  <si>
    <t>КСК "Усть-Ижора"/ Санкт-Петербург</t>
  </si>
  <si>
    <t>069903</t>
  </si>
  <si>
    <r>
      <t xml:space="preserve">ТЯПИНА </t>
    </r>
    <r>
      <rPr>
        <sz val="8"/>
        <rFont val="Verdana"/>
        <family val="2"/>
      </rPr>
      <t>Арина, 2003</t>
    </r>
  </si>
  <si>
    <t>009599</t>
  </si>
  <si>
    <r>
      <t>ЭТАЛОН-</t>
    </r>
    <r>
      <rPr>
        <sz val="8"/>
        <rFont val="Verdana"/>
        <family val="2"/>
      </rPr>
      <t>96, мерин, гн. укр.верх., Такт, Украина</t>
    </r>
  </si>
  <si>
    <r>
      <t xml:space="preserve">ГЕРМАНОВА </t>
    </r>
    <r>
      <rPr>
        <sz val="8"/>
        <rFont val="Verdana"/>
        <family val="2"/>
      </rPr>
      <t>Наталья</t>
    </r>
  </si>
  <si>
    <t>008172</t>
  </si>
  <si>
    <t>1</t>
  </si>
  <si>
    <r>
      <t>СИМФОНИЯ-</t>
    </r>
    <r>
      <rPr>
        <sz val="8"/>
        <rFont val="Verdana"/>
        <family val="2"/>
      </rPr>
      <t>06, коб., вор., трак., Мавр, Русско-Высоцская ПТФ, Россия</t>
    </r>
  </si>
  <si>
    <t>000858</t>
  </si>
  <si>
    <r>
      <t>СУГРОБ</t>
    </r>
    <r>
      <rPr>
        <sz val="8"/>
        <rFont val="Verdana"/>
        <family val="2"/>
      </rPr>
      <t>-99, мерин, сер. терск., Северный, ООО ПКЗ "Ставропольский"</t>
    </r>
  </si>
  <si>
    <r>
      <t xml:space="preserve">ВЛАДИМИРОВА </t>
    </r>
    <r>
      <rPr>
        <sz val="8"/>
        <rFont val="Verdana"/>
        <family val="2"/>
      </rPr>
      <t>Дарья, 2000</t>
    </r>
  </si>
  <si>
    <t>048900</t>
  </si>
  <si>
    <r>
      <t xml:space="preserve">ШУМИЛОВА </t>
    </r>
    <r>
      <rPr>
        <sz val="8"/>
        <rFont val="Verdana"/>
        <family val="2"/>
      </rPr>
      <t>Анна, 2004</t>
    </r>
  </si>
  <si>
    <r>
      <t xml:space="preserve">КУЧЕРИК </t>
    </r>
    <r>
      <rPr>
        <sz val="8"/>
        <rFont val="Verdana"/>
        <family val="2"/>
      </rPr>
      <t>Софья, 2003</t>
    </r>
  </si>
  <si>
    <t>022503</t>
  </si>
  <si>
    <t>010461</t>
  </si>
  <si>
    <r>
      <t>ПЛЕМЕРОС</t>
    </r>
    <r>
      <rPr>
        <sz val="8"/>
        <rFont val="Verdana"/>
        <family val="2"/>
      </rPr>
      <t>-97, жеребец, рыж. трак., Эмирас, Германия</t>
    </r>
  </si>
  <si>
    <r>
      <t xml:space="preserve">МАЛИНОВСКАЯ </t>
    </r>
    <r>
      <rPr>
        <sz val="8"/>
        <rFont val="Verdana"/>
        <family val="2"/>
      </rPr>
      <t>Алена</t>
    </r>
  </si>
  <si>
    <r>
      <t>АМУЛЕТ</t>
    </r>
    <r>
      <rPr>
        <sz val="8"/>
        <rFont val="Verdana"/>
        <family val="2"/>
      </rPr>
      <t>-02, мерин, вор. рыс.пом., Единственный, Ленинградская обл</t>
    </r>
  </si>
  <si>
    <t>004049</t>
  </si>
  <si>
    <t>Светловидова Е.</t>
  </si>
  <si>
    <r>
      <t xml:space="preserve">ГАГАРИНА </t>
    </r>
    <r>
      <rPr>
        <sz val="8"/>
        <rFont val="Verdana"/>
        <family val="2"/>
      </rPr>
      <t>Оксана</t>
    </r>
  </si>
  <si>
    <r>
      <t xml:space="preserve">КАМЫШНИКОВА </t>
    </r>
    <r>
      <rPr>
        <sz val="8"/>
        <rFont val="Verdana"/>
        <family val="2"/>
      </rPr>
      <t>Екатерина</t>
    </r>
  </si>
  <si>
    <t>018640</t>
  </si>
  <si>
    <r>
      <t>ВЕНТАХА</t>
    </r>
    <r>
      <rPr>
        <sz val="8"/>
        <rFont val="Verdana"/>
        <family val="2"/>
      </rPr>
      <t>-13, кобыла, гнед., ганн., Уорлд Даймонд, Россия</t>
    </r>
  </si>
  <si>
    <t>018641</t>
  </si>
  <si>
    <r>
      <t xml:space="preserve">ДЕГИ </t>
    </r>
    <r>
      <rPr>
        <sz val="8"/>
        <rFont val="Verdana"/>
        <family val="2"/>
      </rPr>
      <t>Александра</t>
    </r>
  </si>
  <si>
    <r>
      <t>ПРИКОЛИСТ</t>
    </r>
    <r>
      <rPr>
        <sz val="8"/>
        <rFont val="Verdana"/>
        <family val="2"/>
      </rPr>
      <t>-03, мерин, вор. рыс.пом., Саддам Хусейн, КСК "Эйфель"</t>
    </r>
  </si>
  <si>
    <t>002152</t>
  </si>
  <si>
    <t>КСК "Эфа" / Санкт-Петербург</t>
  </si>
  <si>
    <t>КСК "Эфа" / Ленинградская область</t>
  </si>
  <si>
    <t>008373</t>
  </si>
  <si>
    <t>009579</t>
  </si>
  <si>
    <t>Богомолова М.</t>
  </si>
  <si>
    <t>КСК "Вива" / 
Ленинградская область</t>
  </si>
  <si>
    <r>
      <t xml:space="preserve">БОГОМОЛОВА </t>
    </r>
    <r>
      <rPr>
        <sz val="8"/>
        <rFont val="Verdana"/>
        <family val="2"/>
      </rPr>
      <t>Марина</t>
    </r>
  </si>
  <si>
    <r>
      <t>ВАН ДЕЙК</t>
    </r>
    <r>
      <rPr>
        <sz val="8"/>
        <rFont val="Verdana"/>
        <family val="2"/>
      </rPr>
      <t>-07, жер.,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вор.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ганн., Веймар, ФХ Маланичевых</t>
    </r>
  </si>
  <si>
    <r>
      <t>БРУКЛИН-</t>
    </r>
    <r>
      <rPr>
        <sz val="8"/>
        <rFont val="Verdana"/>
        <family val="2"/>
      </rPr>
      <t>11, мер., сер., неизв., неизв.,Россия</t>
    </r>
  </si>
  <si>
    <t>018631</t>
  </si>
  <si>
    <r>
      <t xml:space="preserve">ЕФИМОВ </t>
    </r>
    <r>
      <rPr>
        <sz val="8"/>
        <rFont val="Verdana"/>
        <family val="2"/>
      </rPr>
      <t>Кирилл, 2005</t>
    </r>
  </si>
  <si>
    <r>
      <t xml:space="preserve">БАРАНОВА </t>
    </r>
    <r>
      <rPr>
        <sz val="8"/>
        <rFont val="Verdana"/>
        <family val="2"/>
      </rPr>
      <t>Эльвира, 2006</t>
    </r>
  </si>
  <si>
    <t>032506</t>
  </si>
  <si>
    <t>Кожевникова Л. С.</t>
  </si>
  <si>
    <t>Крылова А.Ю.</t>
  </si>
  <si>
    <r>
      <t>ПРИКОЛИСТ</t>
    </r>
    <r>
      <rPr>
        <sz val="8"/>
        <rFont val="Verdana"/>
        <family val="2"/>
      </rPr>
      <t>-03, мерин, вор. рыс.пом., Саддам Хусейн, пос. Петрославянка</t>
    </r>
  </si>
  <si>
    <t>Бурлачко Т.</t>
  </si>
  <si>
    <t>Немцова О.</t>
  </si>
  <si>
    <r>
      <t>ПАВЛА ВА</t>
    </r>
    <r>
      <rPr>
        <sz val="8"/>
        <rFont val="Verdana"/>
        <family val="2"/>
      </rPr>
      <t>-14, кобыла, гнед., полукр., Прополис, Россия</t>
    </r>
  </si>
  <si>
    <t>КСТБ « ВИЕРА»/
Ленинградская область</t>
  </si>
  <si>
    <t>КСТБ « ВИЕРА» /
Ленинградская область</t>
  </si>
  <si>
    <r>
      <t xml:space="preserve">Судьи: </t>
    </r>
    <r>
      <rPr>
        <sz val="10"/>
        <rFont val="Verdana"/>
        <family val="2"/>
      </rPr>
      <t xml:space="preserve">Н - Ружинская Е. - 1К - Ленинградская обл., </t>
    </r>
    <r>
      <rPr>
        <b/>
        <sz val="10"/>
        <rFont val="Verdana"/>
        <family val="2"/>
      </rPr>
      <t xml:space="preserve">С -Цветков В.-  1К - Ленинградская обл., </t>
    </r>
    <r>
      <rPr>
        <sz val="10"/>
        <rFont val="Verdana"/>
        <family val="2"/>
      </rPr>
      <t>В - Бондаренко Е. -  1К - Ленинградская обл.</t>
    </r>
  </si>
  <si>
    <t>Сергеева А.</t>
  </si>
  <si>
    <t>011247</t>
  </si>
  <si>
    <t>Мкртынян И.</t>
  </si>
  <si>
    <r>
      <t>ДЭВИС ТЕМПТЕЙШН</t>
    </r>
    <r>
      <rPr>
        <sz val="8"/>
        <rFont val="Verdana"/>
        <family val="2"/>
      </rPr>
      <t>-09, жер., уэльск.коб, палом., Довид Виктор Лавид, Англия</t>
    </r>
  </si>
  <si>
    <t>Колпакова А.</t>
  </si>
  <si>
    <r>
      <t xml:space="preserve">Судьи: Н - Цветков В. - 1К - Ленинградская обл., </t>
    </r>
    <r>
      <rPr>
        <b/>
        <sz val="10"/>
        <rFont val="Verdana"/>
        <family val="2"/>
      </rPr>
      <t>С - Бондаренко Е. - 1К - Ленинградская обл.,</t>
    </r>
    <r>
      <rPr>
        <sz val="10"/>
        <rFont val="Verdana"/>
        <family val="2"/>
      </rPr>
      <t xml:space="preserve"> В -  Ружинская Е.- 1К - Ленинградская обл.</t>
    </r>
  </si>
  <si>
    <r>
      <t xml:space="preserve">ЗАЧЕТ "ДЕТИ"
</t>
    </r>
    <r>
      <rPr>
        <sz val="9"/>
        <rFont val="Verdana"/>
        <family val="2"/>
      </rPr>
      <t>Соревнования среди мальчиков и девочкек до 15 лет</t>
    </r>
  </si>
  <si>
    <r>
      <t xml:space="preserve">ЗАЧЕТ "ОТКРЫТЫЙ КЛАСС"
</t>
    </r>
    <r>
      <rPr>
        <i/>
        <sz val="11"/>
        <rFont val="Verdana"/>
        <family val="2"/>
      </rPr>
      <t>Соревнования среди юношей и девушек 14-18 лет, мужчин и женщин</t>
    </r>
  </si>
  <si>
    <t>Романова О.</t>
  </si>
  <si>
    <t>Романова О. - Ленинградская область</t>
  </si>
  <si>
    <t>Маркова Л.А.</t>
  </si>
  <si>
    <t>Кротова Н.В.</t>
  </si>
  <si>
    <r>
      <t xml:space="preserve">Судьи: Н -Бондаренко Е. - 1К - Ленинградская обл., </t>
    </r>
    <r>
      <rPr>
        <b/>
        <sz val="10"/>
        <rFont val="Verdana"/>
        <family val="2"/>
      </rPr>
      <t>С - Ружинская Е. - 1К - Ленинградская обл.</t>
    </r>
    <r>
      <rPr>
        <sz val="10"/>
        <rFont val="Verdana"/>
        <family val="2"/>
      </rPr>
      <t>, В - Цветков В. - 1К - Ленинградская обл.</t>
    </r>
  </si>
  <si>
    <r>
      <t xml:space="preserve">Судьи: Н - Ружинская Е. - 1К - Ленинградская обл., </t>
    </r>
    <r>
      <rPr>
        <b/>
        <sz val="10"/>
        <rFont val="Verdana"/>
        <family val="2"/>
      </rPr>
      <t>С -Цветков В.- 1К - Ленинградская обл.,</t>
    </r>
    <r>
      <rPr>
        <sz val="10"/>
        <rFont val="Verdana"/>
        <family val="2"/>
      </rPr>
      <t xml:space="preserve"> В - Бондаренко Е. -  1К - Ленинградская обл.</t>
    </r>
  </si>
  <si>
    <t>003140</t>
  </si>
  <si>
    <t>Антонова Е.О.</t>
  </si>
  <si>
    <t>ЗАЧЕТ "ОТКРЫТЫЙ КЛАСС"
Соревнования среди юношей и девушек 14-18 лет, мужчин и женщин</t>
  </si>
  <si>
    <r>
      <t xml:space="preserve">КУЗЬМИНА </t>
    </r>
    <r>
      <rPr>
        <sz val="8"/>
        <rFont val="Verdana"/>
        <family val="2"/>
      </rPr>
      <t>Наталья</t>
    </r>
  </si>
  <si>
    <t>Зорина А.</t>
  </si>
  <si>
    <t>019079</t>
  </si>
  <si>
    <t>МК</t>
  </si>
  <si>
    <t>Чех Е.</t>
  </si>
  <si>
    <r>
      <t xml:space="preserve">МАЛЫШЕВА </t>
    </r>
    <r>
      <rPr>
        <sz val="9"/>
        <rFont val="Verdana"/>
        <family val="2"/>
      </rPr>
      <t>Анастасия</t>
    </r>
  </si>
  <si>
    <t>Давыдова А. - 1К - Санкт-Петербург</t>
  </si>
  <si>
    <r>
      <t xml:space="preserve">ЗАЧЕТ "ДЕТИ"
</t>
    </r>
    <r>
      <rPr>
        <sz val="9"/>
        <rFont val="Verdana"/>
        <family val="2"/>
      </rPr>
      <t>соревнования для мальчиков и девочек до 14 лет</t>
    </r>
  </si>
  <si>
    <r>
      <t xml:space="preserve">ЗАЧЕТ "ОТКРЫТЫЙ КЛАСС"
</t>
    </r>
    <r>
      <rPr>
        <sz val="9"/>
        <rFont val="Verdana"/>
        <family val="2"/>
      </rPr>
      <t>Соревнования среди юношей и девушек 14-18 лет, мужчин и женщин</t>
    </r>
  </si>
  <si>
    <t>Манежная езда ФКС СПб № 1.3 (2016г.)</t>
  </si>
  <si>
    <r>
      <t xml:space="preserve">ГРИШИНА </t>
    </r>
    <r>
      <rPr>
        <sz val="8"/>
        <rFont val="Verdana"/>
        <family val="2"/>
      </rPr>
      <t>Варвара, 2004</t>
    </r>
  </si>
  <si>
    <t>004804</t>
  </si>
  <si>
    <r>
      <t xml:space="preserve">ЗАЧЕТ "Молодые лошади"
</t>
    </r>
    <r>
      <rPr>
        <i/>
        <sz val="11"/>
        <rFont val="Verdana"/>
        <family val="2"/>
      </rPr>
      <t>Соревнования среди мужчин и женщин</t>
    </r>
  </si>
  <si>
    <t>ЛП ур 1</t>
  </si>
  <si>
    <t>025386</t>
  </si>
  <si>
    <r>
      <t>ВОЛЬФРАМ</t>
    </r>
    <r>
      <rPr>
        <sz val="8"/>
        <rFont val="Verdana"/>
        <family val="2"/>
      </rPr>
      <t>-14, жеребец, сер. полукр., Фаер, Россия</t>
    </r>
  </si>
  <si>
    <t>017486</t>
  </si>
  <si>
    <t>КСТБ « ВИЕРА» / 
Ленинградская область</t>
  </si>
  <si>
    <t>021697</t>
  </si>
  <si>
    <t>004168</t>
  </si>
  <si>
    <r>
      <t xml:space="preserve">ФАЛАЛЕЕВА </t>
    </r>
    <r>
      <rPr>
        <sz val="8"/>
        <rFont val="Verdana"/>
        <family val="2"/>
      </rPr>
      <t>Александра, 2004</t>
    </r>
  </si>
  <si>
    <t>012048</t>
  </si>
  <si>
    <t>КСТБ « Виера»  / Санкт-Петербург</t>
  </si>
  <si>
    <t>Предварительный приз. Юноши</t>
  </si>
  <si>
    <r>
      <rPr>
        <b/>
        <sz val="12"/>
        <rFont val="Verdana"/>
        <family val="2"/>
      </rPr>
      <t xml:space="preserve">«КУБОК КСТБ « ВИЕРА» НА ТЕРРИТОРИИ КОННО-СПОРТИВНОЙ
ТРЕНИРОВОЧНОЙ БАЗЫ « ВИЕРА»
</t>
    </r>
    <r>
      <rPr>
        <sz val="12"/>
        <rFont val="Verdana"/>
        <family val="2"/>
      </rPr>
      <t>МУНИЦИПАЛЬНЫЕ СОРЕВНОВАНИЯ</t>
    </r>
  </si>
  <si>
    <t>Бондаренко Е. - 1К - Ленинградская область</t>
  </si>
  <si>
    <t>Давыдова А.. - 1К - Санкт-Петербург</t>
  </si>
  <si>
    <t>Бондаренко Е.С.</t>
  </si>
  <si>
    <t>Ружинская Е.В.</t>
  </si>
  <si>
    <t>Цветков В.С.</t>
  </si>
  <si>
    <t>Иностранный судья</t>
  </si>
  <si>
    <t>Зюльковская Н.С.</t>
  </si>
  <si>
    <t>Молдова</t>
  </si>
  <si>
    <t>Член ГСК, Технический Делегат</t>
  </si>
  <si>
    <t>Судья-инспектор (стюард)</t>
  </si>
  <si>
    <t>Остапенко О.П.</t>
  </si>
  <si>
    <t>3К</t>
  </si>
  <si>
    <t>Давыдова А.П.</t>
  </si>
  <si>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</si>
  <si>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</si>
  <si>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</si>
  <si>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</si>
  <si>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</si>
  <si>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</si>
  <si>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</si>
  <si>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</si>
  <si>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</si>
  <si>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Горбачева И.</t>
  </si>
  <si>
    <t>2Ю</t>
  </si>
  <si>
    <t>1Ю</t>
  </si>
  <si>
    <t>Ружинская Е.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</si>
  <si>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</si>
  <si>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</si>
  <si>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</si>
  <si>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</si>
  <si>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</si>
  <si>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</si>
  <si>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</si>
  <si>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</si>
  <si>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</si>
  <si>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</si>
  <si>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</si>
  <si>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</si>
  <si>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</si>
  <si>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</si>
  <si>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</si>
  <si>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</si>
  <si>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</si>
  <si>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</si>
  <si>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</si>
  <si>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</si>
  <si>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Езда</t>
  </si>
  <si>
    <t>Технические результаты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</si>
  <si>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</si>
  <si>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</si>
  <si>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</si>
  <si>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</si>
  <si>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</si>
  <si>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</si>
  <si>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</si>
  <si>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Санкт-Петербург</t>
  </si>
  <si>
    <t>Член ГСК</t>
  </si>
  <si>
    <t>Ветеринарный врач</t>
  </si>
  <si>
    <t>Предварительный приз А. Дети</t>
  </si>
  <si>
    <t>КМС</t>
  </si>
  <si>
    <t>самостоятельно</t>
  </si>
  <si>
    <t>Допущен</t>
  </si>
  <si>
    <t xml:space="preserve">Главный судья </t>
  </si>
  <si>
    <t>1К</t>
  </si>
  <si>
    <t>Секретарь</t>
  </si>
  <si>
    <t>Читчик</t>
  </si>
  <si>
    <t>Лудина И.</t>
  </si>
  <si>
    <t>-</t>
  </si>
  <si>
    <t xml:space="preserve">выездка </t>
  </si>
  <si>
    <t>Езда по выбору</t>
  </si>
  <si>
    <t xml:space="preserve"> -</t>
  </si>
  <si>
    <t>ч/в /
Санкт-Петербург</t>
  </si>
  <si>
    <t>В</t>
  </si>
  <si>
    <t>Зазулина Е.</t>
  </si>
  <si>
    <t>ч/в / Ленинградская область</t>
  </si>
  <si>
    <r>
      <t xml:space="preserve">СЕРГЕЕВА
</t>
    </r>
    <r>
      <rPr>
        <sz val="8"/>
        <rFont val="Verdana"/>
        <family val="2"/>
      </rPr>
      <t>Анастасия, 1997</t>
    </r>
  </si>
  <si>
    <r>
      <t>ПРУДЭНТ</t>
    </r>
    <r>
      <rPr>
        <sz val="8"/>
        <rFont val="Verdana"/>
        <family val="2"/>
      </rPr>
      <t>-07,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сер., ганн., Дрейф, Ленинградская область</t>
    </r>
  </si>
  <si>
    <t>010441</t>
  </si>
  <si>
    <t>б/к</t>
  </si>
  <si>
    <r>
      <t>ПЛЕСКОВ-</t>
    </r>
    <r>
      <rPr>
        <sz val="8"/>
        <rFont val="Verdana"/>
        <family val="2"/>
      </rPr>
      <t>14, мер., сер., полукр., Пергам, Россия</t>
    </r>
  </si>
  <si>
    <t>017202</t>
  </si>
  <si>
    <r>
      <t xml:space="preserve">«КУБОК КСТБ « ВИЕРА» НА ТЕРРИТОРИИ КОННО-СПОРТИВНОЙ
ТРЕНИРОВОЧНОЙ БАЗЫ « ВИЕРА»
</t>
    </r>
    <r>
      <rPr>
        <sz val="10"/>
        <rFont val="Verdana"/>
        <family val="2"/>
      </rPr>
      <t>МУНИЦИПАЛЬНЫЕ СОРЕВНОВАНИЯ</t>
    </r>
  </si>
  <si>
    <t>2</t>
  </si>
  <si>
    <t>3</t>
  </si>
  <si>
    <t>допущен</t>
  </si>
  <si>
    <r>
      <t xml:space="preserve">БОНДАРЬ </t>
    </r>
    <r>
      <rPr>
        <sz val="8"/>
        <rFont val="Verdana"/>
        <family val="2"/>
      </rPr>
      <t>Александра</t>
    </r>
  </si>
  <si>
    <t>017603</t>
  </si>
  <si>
    <t>012601</t>
  </si>
  <si>
    <t>Казак О.</t>
  </si>
  <si>
    <r>
      <t xml:space="preserve">ГРИШИНА </t>
    </r>
    <r>
      <rPr>
        <sz val="8"/>
        <rFont val="Verdana"/>
        <family val="2"/>
      </rPr>
      <t>Юлия, 2001</t>
    </r>
  </si>
  <si>
    <r>
      <t>ЭММА ЛИ-</t>
    </r>
    <r>
      <rPr>
        <sz val="8"/>
        <rFont val="Verdana"/>
        <family val="2"/>
      </rPr>
      <t xml:space="preserve">06, коб., вор., спорт. пом., Леон, п/ф "Ковчег", Ленинградская обл. </t>
    </r>
  </si>
  <si>
    <t>010488</t>
  </si>
  <si>
    <t>Борзенкова М.</t>
  </si>
  <si>
    <t>Стулова Е.</t>
  </si>
  <si>
    <r>
      <rPr>
        <b/>
        <sz val="8"/>
        <rFont val="Verdana"/>
        <family val="2"/>
      </rPr>
      <t>ДАНИЛОВА</t>
    </r>
    <r>
      <rPr>
        <sz val="8"/>
        <rFont val="Verdana"/>
        <family val="2"/>
      </rPr>
      <t xml:space="preserve"> Алина</t>
    </r>
  </si>
  <si>
    <t>010618</t>
  </si>
  <si>
    <r>
      <rPr>
        <b/>
        <sz val="8"/>
        <rFont val="Verdana"/>
        <family val="2"/>
      </rPr>
      <t>ДЕМИНА</t>
    </r>
    <r>
      <rPr>
        <sz val="8"/>
        <rFont val="Verdana"/>
        <family val="2"/>
      </rPr>
      <t xml:space="preserve"> Алена, 2004</t>
    </r>
  </si>
  <si>
    <t>027904</t>
  </si>
  <si>
    <t>010731</t>
  </si>
  <si>
    <t>Теплухина А.</t>
  </si>
  <si>
    <t>ч/в/
Ленинградская область</t>
  </si>
  <si>
    <r>
      <rPr>
        <b/>
        <sz val="8"/>
        <rFont val="Verdana"/>
        <family val="2"/>
      </rPr>
      <t>ДЕМИНА</t>
    </r>
    <r>
      <rPr>
        <sz val="8"/>
        <rFont val="Verdana"/>
        <family val="2"/>
      </rPr>
      <t xml:space="preserve"> Ирина, 2005</t>
    </r>
  </si>
  <si>
    <t>000115</t>
  </si>
  <si>
    <r>
      <rPr>
        <b/>
        <sz val="8"/>
        <rFont val="Verdana"/>
        <family val="2"/>
      </rPr>
      <t>НЕРЕЙ-11</t>
    </r>
    <r>
      <rPr>
        <sz val="8"/>
        <rFont val="Verdana"/>
        <family val="2"/>
      </rPr>
      <t>, мер., рыж., спорт.помест., Беларусь</t>
    </r>
  </si>
  <si>
    <t>020411</t>
  </si>
  <si>
    <r>
      <t>СПАСОВСКАЯ</t>
    </r>
    <r>
      <rPr>
        <sz val="8"/>
        <rFont val="Verdana"/>
        <family val="2"/>
      </rPr>
      <t xml:space="preserve"> Екатерина</t>
    </r>
  </si>
  <si>
    <t>КЗ "Ковчег" /
 Санкт-Петербург</t>
  </si>
  <si>
    <r>
      <t>ФЕЗАЛИС</t>
    </r>
    <r>
      <rPr>
        <sz val="9"/>
        <rFont val="Verdana"/>
        <family val="2"/>
      </rPr>
      <t>-01, мер., рыж., буден., Ферзь, Тульская область</t>
    </r>
  </si>
  <si>
    <t>014520</t>
  </si>
  <si>
    <t>Бейдина П.</t>
  </si>
  <si>
    <r>
      <t xml:space="preserve">ДМИТРИЕВА </t>
    </r>
    <r>
      <rPr>
        <sz val="9"/>
        <rFont val="Verdana"/>
        <family val="2"/>
      </rPr>
      <t>Марианна</t>
    </r>
  </si>
  <si>
    <r>
      <t xml:space="preserve">МАЛЫШЕВА 
</t>
    </r>
    <r>
      <rPr>
        <sz val="9"/>
        <rFont val="Verdana"/>
        <family val="2"/>
      </rPr>
      <t>Анастасия</t>
    </r>
  </si>
  <si>
    <t>017882</t>
  </si>
  <si>
    <t>16 июня 2018</t>
  </si>
  <si>
    <t>Бондаренко Е.С. - 1К - Ленинградская область</t>
  </si>
  <si>
    <t>Давыдова А.П. - 1К - Санкт-Петербург</t>
  </si>
  <si>
    <r>
      <t xml:space="preserve">ВИЛЕНСКАЯ </t>
    </r>
    <r>
      <rPr>
        <sz val="8"/>
        <rFont val="Verdana"/>
        <family val="2"/>
      </rPr>
      <t>Олеся, 2003</t>
    </r>
  </si>
  <si>
    <t>013003</t>
  </si>
  <si>
    <r>
      <t>БАРХАТНАЯ</t>
    </r>
    <r>
      <rPr>
        <sz val="8"/>
        <rFont val="Verdana"/>
        <family val="2"/>
      </rPr>
      <t>-06, коб., рыж., полукр., Хардинг, Ленинградская обл, Россия</t>
    </r>
  </si>
  <si>
    <t>006274</t>
  </si>
  <si>
    <t>Бондаренко Е.</t>
  </si>
  <si>
    <t>КСК "Усть-Ижора"/ Ленинградская область</t>
  </si>
  <si>
    <t>Дюбенко Т.</t>
  </si>
  <si>
    <t>КСК "Баядера"/ Ленинградская область</t>
  </si>
  <si>
    <r>
      <t>ГРУЗДКОВА</t>
    </r>
    <r>
      <rPr>
        <sz val="8"/>
        <rFont val="Verdana"/>
        <family val="2"/>
      </rPr>
      <t xml:space="preserve"> Валерия, 2004</t>
    </r>
  </si>
  <si>
    <r>
      <t>РАФАЭЛЬ</t>
    </r>
    <r>
      <rPr>
        <sz val="8"/>
        <rFont val="Verdana"/>
        <family val="2"/>
      </rPr>
      <t>-91, мер., гнед., рус.рыс., Рокот, Псковский к/з</t>
    </r>
  </si>
  <si>
    <t>Скородумова И.</t>
  </si>
  <si>
    <t>Камышникова К.</t>
  </si>
  <si>
    <t>КСТБ "Ранчо Виера"/ Ленинградская область</t>
  </si>
  <si>
    <t>Камышникова Е.</t>
  </si>
  <si>
    <r>
      <t xml:space="preserve">МОРКОВКИН </t>
    </r>
    <r>
      <rPr>
        <sz val="8"/>
        <rFont val="Verdana"/>
        <family val="2"/>
      </rPr>
      <t>Гавриил</t>
    </r>
  </si>
  <si>
    <t>010883</t>
  </si>
  <si>
    <r>
      <t>АЗАЛИЯ</t>
    </r>
    <r>
      <rPr>
        <sz val="8"/>
        <rFont val="Verdana"/>
        <family val="2"/>
      </rPr>
      <t>-07, коб., рыж., полукр., неизв., Россия</t>
    </r>
  </si>
  <si>
    <t>011897</t>
  </si>
  <si>
    <t>Васильева О.</t>
  </si>
  <si>
    <t>Соревнования среди мальчиков и девочкек 12-14 лет, юношей и девушек 14-18 лет, 
юниоров и юниорок 16-21 лет, мужчин и женщин</t>
  </si>
  <si>
    <r>
      <t xml:space="preserve">ДМИТРИЕВА </t>
    </r>
    <r>
      <rPr>
        <sz val="9"/>
        <rFont val="Verdana"/>
        <family val="2"/>
      </rPr>
      <t>Елизавета, 2007</t>
    </r>
  </si>
  <si>
    <t>Дмитриева М.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</si>
</sst>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0.0"/>
    <numFmt numFmtId="191" formatCode="h:mm;@"/>
    <numFmt numFmtId="192" formatCode="_(\$* #,##0.00_);_(\$* \(#,##0.00\);_(\$* \-??_);_(@_)"/>
    <numFmt numFmtId="193" formatCode="_-* #,##0.00&quot;р.&quot;_-;\-* #,##0.00&quot;р.&quot;_-;_-* \-??&quot;р.&quot;_-;_-@_-"/>
    <numFmt numFmtId="194" formatCode="&quot;SFr.&quot;\ #,##0;&quot;SFr.&quot;\ \-#,##0"/>
    <numFmt numFmtId="195" formatCode="_-* #,##0\ &quot;SFr.&quot;_-;\-* #,##0\ &quot;SFr.&quot;_-;_-* &quot;-&quot;\ &quot;SFr.&quot;_-;_-@_-"/>
    <numFmt numFmtId="196" formatCode="_ &quot;SFr.&quot;\ * #,##0.00_ ;_ &quot;SFr.&quot;\ * \-#,##0.00_ ;_ &quot;SFr.&quot;\ * &quot;-&quot;??_ ;_ @_ "/>
    <numFmt numFmtId="197" formatCode="_-* #,##0.00_р_._-;\-* #,##0.00_р_._-;_-* \-??_р_._-;_-@_-"/>
    <numFmt numFmtId="198" formatCode="#,##0.000"/>
    <numFmt numFmtId="199" formatCode="000000"/>
    <numFmt numFmtId="200" formatCode="0.00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4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i/>
      <sz val="10"/>
      <name val="Verdana"/>
      <family val="2"/>
    </font>
    <font>
      <i/>
      <sz val="8"/>
      <name val="Verdana"/>
      <family val="2"/>
    </font>
    <font>
      <b/>
      <i/>
      <sz val="24"/>
      <name val="Monotype Corsiva"/>
      <family val="4"/>
    </font>
    <font>
      <b/>
      <sz val="9"/>
      <color indexed="8"/>
      <name val="Verdana"/>
      <family val="2"/>
    </font>
    <font>
      <sz val="8"/>
      <name val="Tahoma"/>
      <family val="2"/>
    </font>
    <font>
      <sz val="9"/>
      <color indexed="40"/>
      <name val="Arial"/>
      <family val="2"/>
    </font>
    <font>
      <i/>
      <sz val="11"/>
      <name val="Verdana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</borders>
  <cellStyleXfs count="1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3" fontId="0" fillId="0" borderId="0" applyFill="0" applyBorder="0" applyAlignment="0" applyProtection="0"/>
    <xf numFmtId="4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3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3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44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6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90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ill="0" applyBorder="0" applyAlignment="0" applyProtection="0"/>
    <xf numFmtId="4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0" fillId="0" borderId="0" applyFill="0" applyBorder="0" applyAlignment="0" applyProtection="0"/>
    <xf numFmtId="186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44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44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40" borderId="7" applyNumberFormat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0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0" fillId="0" borderId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3" fillId="0" borderId="0" xfId="1034" applyNumberFormat="1" applyFont="1" applyFill="1" applyBorder="1" applyAlignment="1" applyProtection="1">
      <alignment vertical="center"/>
      <protection locked="0"/>
    </xf>
    <xf numFmtId="49" fontId="23" fillId="0" borderId="0" xfId="1034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0" xfId="1055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104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035" applyNumberFormat="1" applyFont="1" applyFill="1" applyBorder="1" applyAlignment="1" applyProtection="1">
      <alignment vertical="center"/>
      <protection locked="0"/>
    </xf>
    <xf numFmtId="0" fontId="0" fillId="0" borderId="0" xfId="1036" applyFont="1" applyAlignment="1" applyProtection="1">
      <alignment vertical="center"/>
      <protection locked="0"/>
    </xf>
    <xf numFmtId="0" fontId="0" fillId="0" borderId="0" xfId="1050" applyFont="1" applyAlignment="1" applyProtection="1">
      <alignment vertical="center"/>
      <protection locked="0"/>
    </xf>
    <xf numFmtId="0" fontId="37" fillId="0" borderId="0" xfId="1050" applyFont="1" applyAlignment="1" applyProtection="1">
      <alignment vertical="center"/>
      <protection locked="0"/>
    </xf>
    <xf numFmtId="0" fontId="38" fillId="0" borderId="0" xfId="1050" applyFont="1" applyAlignment="1" applyProtection="1">
      <alignment vertical="center"/>
      <protection locked="0"/>
    </xf>
    <xf numFmtId="0" fontId="25" fillId="0" borderId="0" xfId="1050" applyFont="1" applyProtection="1">
      <alignment/>
      <protection locked="0"/>
    </xf>
    <xf numFmtId="0" fontId="25" fillId="0" borderId="0" xfId="1050" applyFont="1" applyAlignment="1" applyProtection="1">
      <alignment wrapText="1"/>
      <protection locked="0"/>
    </xf>
    <xf numFmtId="0" fontId="25" fillId="0" borderId="0" xfId="1050" applyFont="1" applyAlignment="1" applyProtection="1">
      <alignment shrinkToFit="1"/>
      <protection locked="0"/>
    </xf>
    <xf numFmtId="1" fontId="34" fillId="0" borderId="0" xfId="1050" applyNumberFormat="1" applyFont="1" applyProtection="1">
      <alignment/>
      <protection locked="0"/>
    </xf>
    <xf numFmtId="188" fontId="25" fillId="0" borderId="0" xfId="1050" applyNumberFormat="1" applyFont="1" applyProtection="1">
      <alignment/>
      <protection locked="0"/>
    </xf>
    <xf numFmtId="0" fontId="34" fillId="0" borderId="0" xfId="1050" applyFont="1" applyProtection="1">
      <alignment/>
      <protection locked="0"/>
    </xf>
    <xf numFmtId="188" fontId="34" fillId="0" borderId="0" xfId="1050" applyNumberFormat="1" applyFont="1" applyProtection="1">
      <alignment/>
      <protection locked="0"/>
    </xf>
    <xf numFmtId="0" fontId="25" fillId="0" borderId="0" xfId="1050" applyFont="1" applyBorder="1" applyAlignment="1" applyProtection="1">
      <alignment horizontal="right" vertical="center"/>
      <protection locked="0"/>
    </xf>
    <xf numFmtId="0" fontId="38" fillId="0" borderId="0" xfId="1036" applyFont="1" applyAlignment="1" applyProtection="1">
      <alignment vertical="center"/>
      <protection locked="0"/>
    </xf>
    <xf numFmtId="1" fontId="28" fillId="46" borderId="10" xfId="1039" applyNumberFormat="1" applyFont="1" applyFill="1" applyBorder="1" applyAlignment="1" applyProtection="1">
      <alignment horizontal="center" vertical="center" textRotation="90" wrapText="1"/>
      <protection locked="0"/>
    </xf>
    <xf numFmtId="188" fontId="28" fillId="46" borderId="10" xfId="1039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039" applyFont="1" applyFill="1" applyBorder="1" applyAlignment="1" applyProtection="1">
      <alignment horizontal="center" vertical="center" textRotation="90" wrapText="1"/>
      <protection locked="0"/>
    </xf>
    <xf numFmtId="0" fontId="23" fillId="0" borderId="10" xfId="1050" applyFont="1" applyFill="1" applyBorder="1" applyAlignment="1" applyProtection="1">
      <alignment horizontal="center" vertical="center"/>
      <protection locked="0"/>
    </xf>
    <xf numFmtId="0" fontId="30" fillId="0" borderId="0" xfId="1036" applyFont="1" applyAlignment="1" applyProtection="1">
      <alignment vertical="center"/>
      <protection locked="0"/>
    </xf>
    <xf numFmtId="0" fontId="23" fillId="0" borderId="0" xfId="1039" applyFont="1" applyBorder="1" applyAlignment="1" applyProtection="1">
      <alignment horizontal="center" vertical="center" wrapText="1"/>
      <protection locked="0"/>
    </xf>
    <xf numFmtId="0" fontId="23" fillId="0" borderId="0" xfId="1050" applyFont="1" applyFill="1" applyBorder="1" applyAlignment="1" applyProtection="1">
      <alignment horizontal="center" vertical="center"/>
      <protection locked="0"/>
    </xf>
    <xf numFmtId="0" fontId="28" fillId="46" borderId="0" xfId="0" applyNumberFormat="1" applyFont="1" applyFill="1" applyBorder="1" applyAlignment="1">
      <alignment horizontal="center" vertical="center" wrapText="1"/>
    </xf>
    <xf numFmtId="190" fontId="28" fillId="0" borderId="0" xfId="1036" applyNumberFormat="1" applyFont="1" applyBorder="1" applyAlignment="1" applyProtection="1">
      <alignment horizontal="center" vertical="center" wrapText="1"/>
      <protection locked="0"/>
    </xf>
    <xf numFmtId="188" fontId="36" fillId="0" borderId="0" xfId="1036" applyNumberFormat="1" applyFont="1" applyBorder="1" applyAlignment="1" applyProtection="1">
      <alignment horizontal="center" vertical="center" wrapText="1"/>
      <protection locked="0"/>
    </xf>
    <xf numFmtId="0" fontId="25" fillId="0" borderId="0" xfId="1036" applyFont="1" applyBorder="1" applyAlignment="1" applyProtection="1">
      <alignment horizontal="center" vertical="center" wrapText="1"/>
      <protection locked="0"/>
    </xf>
    <xf numFmtId="1" fontId="28" fillId="0" borderId="0" xfId="1036" applyNumberFormat="1" applyFont="1" applyBorder="1" applyAlignment="1" applyProtection="1">
      <alignment horizontal="center" vertical="center" wrapText="1"/>
      <protection locked="0"/>
    </xf>
    <xf numFmtId="0" fontId="26" fillId="0" borderId="0" xfId="1036" applyFont="1" applyBorder="1" applyAlignment="1" applyProtection="1">
      <alignment horizontal="center" vertical="center" wrapText="1"/>
      <protection locked="0"/>
    </xf>
    <xf numFmtId="0" fontId="23" fillId="0" borderId="0" xfId="1036" applyFont="1" applyAlignment="1" applyProtection="1">
      <alignment vertical="center"/>
      <protection locked="0"/>
    </xf>
    <xf numFmtId="0" fontId="0" fillId="0" borderId="0" xfId="1036" applyNumberFormat="1" applyFont="1" applyFill="1" applyBorder="1" applyAlignment="1" applyProtection="1">
      <alignment horizontal="center" vertical="center"/>
      <protection locked="0"/>
    </xf>
    <xf numFmtId="0" fontId="23" fillId="0" borderId="0" xfId="1036" applyNumberFormat="1" applyFont="1" applyFill="1" applyBorder="1" applyAlignment="1" applyProtection="1">
      <alignment vertical="center"/>
      <protection locked="0"/>
    </xf>
    <xf numFmtId="1" fontId="23" fillId="0" borderId="0" xfId="1036" applyNumberFormat="1" applyFont="1" applyAlignment="1" applyProtection="1">
      <alignment vertical="center"/>
      <protection locked="0"/>
    </xf>
    <xf numFmtId="188" fontId="23" fillId="0" borderId="0" xfId="1036" applyNumberFormat="1" applyFont="1" applyAlignment="1" applyProtection="1">
      <alignment vertical="center"/>
      <protection locked="0"/>
    </xf>
    <xf numFmtId="0" fontId="0" fillId="0" borderId="0" xfId="1036" applyNumberFormat="1" applyFont="1" applyFill="1" applyBorder="1" applyAlignment="1" applyProtection="1">
      <alignment vertical="center"/>
      <protection locked="0"/>
    </xf>
    <xf numFmtId="1" fontId="0" fillId="0" borderId="0" xfId="1036" applyNumberFormat="1" applyFont="1" applyAlignment="1" applyProtection="1">
      <alignment vertical="center"/>
      <protection locked="0"/>
    </xf>
    <xf numFmtId="188" fontId="0" fillId="0" borderId="0" xfId="1036" applyNumberFormat="1" applyFont="1" applyAlignment="1" applyProtection="1">
      <alignment vertical="center"/>
      <protection locked="0"/>
    </xf>
    <xf numFmtId="0" fontId="26" fillId="0" borderId="0" xfId="1042" applyNumberFormat="1" applyFont="1" applyFill="1" applyBorder="1" applyAlignment="1" applyProtection="1">
      <alignment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510" applyNumberFormat="1" applyFont="1" applyFill="1" applyBorder="1" applyAlignment="1" applyProtection="1">
      <alignment horizontal="center" vertical="center"/>
      <protection locked="0"/>
    </xf>
    <xf numFmtId="188" fontId="36" fillId="0" borderId="10" xfId="1037" applyNumberFormat="1" applyFont="1" applyBorder="1" applyAlignment="1" applyProtection="1">
      <alignment horizontal="center" vertical="center" wrapText="1"/>
      <protection locked="0"/>
    </xf>
    <xf numFmtId="0" fontId="0" fillId="0" borderId="0" xfId="1044" applyFill="1" applyAlignment="1" applyProtection="1">
      <alignment vertical="center"/>
      <protection locked="0"/>
    </xf>
    <xf numFmtId="0" fontId="21" fillId="0" borderId="0" xfId="1044" applyFont="1" applyFill="1" applyAlignment="1" applyProtection="1">
      <alignment vertical="center"/>
      <protection locked="0"/>
    </xf>
    <xf numFmtId="0" fontId="0" fillId="0" borderId="0" xfId="1044" applyFont="1" applyFill="1" applyAlignment="1" applyProtection="1">
      <alignment horizontal="center" vertical="center"/>
      <protection locked="0"/>
    </xf>
    <xf numFmtId="0" fontId="30" fillId="0" borderId="0" xfId="1044" applyFont="1" applyFill="1" applyAlignment="1" applyProtection="1">
      <alignment horizontal="center" vertical="center"/>
      <protection locked="0"/>
    </xf>
    <xf numFmtId="0" fontId="0" fillId="0" borderId="0" xfId="1044" applyFill="1" applyAlignment="1" applyProtection="1">
      <alignment horizontal="center" vertical="center" wrapText="1"/>
      <protection locked="0"/>
    </xf>
    <xf numFmtId="49" fontId="23" fillId="0" borderId="0" xfId="1035" applyNumberFormat="1" applyFont="1" applyFill="1" applyBorder="1" applyAlignment="1" applyProtection="1">
      <alignment vertical="center"/>
      <protection locked="0"/>
    </xf>
    <xf numFmtId="0" fontId="0" fillId="0" borderId="0" xfId="1035" applyNumberFormat="1" applyFont="1" applyFill="1" applyBorder="1" applyAlignment="1" applyProtection="1">
      <alignment vertical="center"/>
      <protection locked="0"/>
    </xf>
    <xf numFmtId="0" fontId="0" fillId="0" borderId="0" xfId="1047" applyNumberFormat="1" applyFill="1" applyBorder="1" applyAlignment="1" applyProtection="1">
      <alignment vertical="center" wrapText="1"/>
      <protection locked="0"/>
    </xf>
    <xf numFmtId="49" fontId="0" fillId="0" borderId="0" xfId="1047" applyNumberFormat="1" applyFill="1" applyBorder="1" applyAlignment="1" applyProtection="1">
      <alignment vertical="center" wrapText="1"/>
      <protection locked="0"/>
    </xf>
    <xf numFmtId="0" fontId="30" fillId="0" borderId="0" xfId="1047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058" applyFont="1" applyFill="1" applyAlignment="1">
      <alignment vertical="center" wrapText="1"/>
      <protection/>
    </xf>
    <xf numFmtId="0" fontId="0" fillId="0" borderId="0" xfId="729">
      <alignment/>
      <protection/>
    </xf>
    <xf numFmtId="0" fontId="39" fillId="0" borderId="0" xfId="1034" applyNumberFormat="1" applyFont="1" applyFill="1" applyBorder="1" applyAlignment="1" applyProtection="1">
      <alignment vertical="center"/>
      <protection locked="0"/>
    </xf>
    <xf numFmtId="0" fontId="31" fillId="0" borderId="0" xfId="1036" applyFont="1" applyAlignment="1" applyProtection="1">
      <alignment horizontal="center"/>
      <protection locked="0"/>
    </xf>
    <xf numFmtId="14" fontId="35" fillId="46" borderId="0" xfId="1047" applyNumberFormat="1" applyFont="1" applyFill="1" applyBorder="1" applyAlignment="1" applyProtection="1">
      <alignment horizontal="right" vertical="center"/>
      <protection locked="0"/>
    </xf>
    <xf numFmtId="0" fontId="27" fillId="0" borderId="10" xfId="1047" applyNumberFormat="1" applyFont="1" applyFill="1" applyBorder="1" applyAlignment="1" applyProtection="1">
      <alignment horizontal="center" vertical="center"/>
      <protection locked="0"/>
    </xf>
    <xf numFmtId="0" fontId="21" fillId="0" borderId="10" xfId="1044" applyFont="1" applyFill="1" applyBorder="1" applyAlignment="1" applyProtection="1">
      <alignment horizontal="center" vertical="center"/>
      <protection locked="0"/>
    </xf>
    <xf numFmtId="0" fontId="39" fillId="0" borderId="10" xfId="1034" applyNumberFormat="1" applyFont="1" applyFill="1" applyBorder="1" applyAlignment="1" applyProtection="1">
      <alignment vertical="center"/>
      <protection locked="0"/>
    </xf>
    <xf numFmtId="0" fontId="0" fillId="0" borderId="10" xfId="729" applyBorder="1">
      <alignment/>
      <protection/>
    </xf>
    <xf numFmtId="0" fontId="27" fillId="0" borderId="10" xfId="1034" applyNumberFormat="1" applyFont="1" applyFill="1" applyBorder="1" applyAlignment="1" applyProtection="1">
      <alignment vertical="center"/>
      <protection locked="0"/>
    </xf>
    <xf numFmtId="0" fontId="23" fillId="0" borderId="10" xfId="1034" applyNumberFormat="1" applyFont="1" applyFill="1" applyBorder="1" applyAlignment="1" applyProtection="1">
      <alignment vertical="center"/>
      <protection locked="0"/>
    </xf>
    <xf numFmtId="0" fontId="27" fillId="0" borderId="10" xfId="1034" applyNumberFormat="1" applyFont="1" applyFill="1" applyBorder="1" applyAlignment="1" applyProtection="1">
      <alignment vertical="center" wrapText="1"/>
      <protection locked="0"/>
    </xf>
    <xf numFmtId="0" fontId="25" fillId="46" borderId="10" xfId="1050" applyFont="1" applyFill="1" applyBorder="1" applyAlignment="1" applyProtection="1">
      <alignment horizontal="center" vertical="center" wrapText="1"/>
      <protection locked="0"/>
    </xf>
    <xf numFmtId="49" fontId="30" fillId="0" borderId="10" xfId="1044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044" applyFont="1" applyAlignment="1" applyProtection="1">
      <alignment vertical="center"/>
      <protection locked="0"/>
    </xf>
    <xf numFmtId="0" fontId="38" fillId="0" borderId="0" xfId="1044" applyFont="1" applyFill="1" applyAlignment="1" applyProtection="1">
      <alignment vertical="center"/>
      <protection locked="0"/>
    </xf>
    <xf numFmtId="0" fontId="35" fillId="0" borderId="0" xfId="1044" applyFont="1" applyFill="1" applyAlignment="1" applyProtection="1">
      <alignment vertical="center"/>
      <protection locked="0"/>
    </xf>
    <xf numFmtId="0" fontId="25" fillId="0" borderId="0" xfId="1044" applyFont="1" applyFill="1" applyProtection="1">
      <alignment/>
      <protection locked="0"/>
    </xf>
    <xf numFmtId="0" fontId="25" fillId="0" borderId="0" xfId="1044" applyFont="1" applyFill="1" applyAlignment="1" applyProtection="1">
      <alignment wrapText="1"/>
      <protection locked="0"/>
    </xf>
    <xf numFmtId="0" fontId="25" fillId="0" borderId="0" xfId="1044" applyFont="1" applyFill="1" applyAlignment="1" applyProtection="1">
      <alignment shrinkToFit="1"/>
      <protection locked="0"/>
    </xf>
    <xf numFmtId="0" fontId="25" fillId="0" borderId="0" xfId="1044" applyFont="1" applyFill="1" applyAlignment="1" applyProtection="1">
      <alignment horizontal="left"/>
      <protection locked="0"/>
    </xf>
    <xf numFmtId="0" fontId="34" fillId="0" borderId="0" xfId="1044" applyFont="1" applyFill="1" applyProtection="1">
      <alignment/>
      <protection locked="0"/>
    </xf>
    <xf numFmtId="14" fontId="35" fillId="0" borderId="0" xfId="1047" applyNumberFormat="1" applyFont="1" applyFill="1" applyBorder="1" applyAlignment="1" applyProtection="1">
      <alignment horizontal="right" vertical="center"/>
      <protection locked="0"/>
    </xf>
    <xf numFmtId="0" fontId="26" fillId="0" borderId="10" xfId="1044" applyFont="1" applyFill="1" applyBorder="1" applyAlignment="1" applyProtection="1">
      <alignment horizontal="center" vertical="center" textRotation="90" wrapText="1"/>
      <protection locked="0"/>
    </xf>
    <xf numFmtId="0" fontId="26" fillId="0" borderId="10" xfId="1044" applyFont="1" applyFill="1" applyBorder="1" applyAlignment="1" applyProtection="1">
      <alignment horizontal="center" vertical="center" wrapText="1"/>
      <protection locked="0"/>
    </xf>
    <xf numFmtId="0" fontId="31" fillId="0" borderId="0" xfId="1044" applyFont="1" applyFill="1" applyAlignment="1" applyProtection="1">
      <alignment vertical="center" wrapText="1"/>
      <protection locked="0"/>
    </xf>
    <xf numFmtId="49" fontId="26" fillId="0" borderId="10" xfId="397" applyNumberFormat="1" applyFont="1" applyFill="1" applyBorder="1" applyAlignment="1" applyProtection="1">
      <alignment vertical="center" wrapText="1"/>
      <protection locked="0"/>
    </xf>
    <xf numFmtId="49" fontId="27" fillId="46" borderId="10" xfId="1031" applyNumberFormat="1" applyFont="1" applyFill="1" applyBorder="1" applyAlignment="1" applyProtection="1">
      <alignment horizontal="center" vertical="center" wrapText="1"/>
      <protection locked="0"/>
    </xf>
    <xf numFmtId="49" fontId="27" fillId="46" borderId="10" xfId="0" applyNumberFormat="1" applyFont="1" applyFill="1" applyBorder="1" applyAlignment="1">
      <alignment horizontal="center" vertical="center" wrapText="1"/>
    </xf>
    <xf numFmtId="0" fontId="27" fillId="46" borderId="10" xfId="1029" applyFont="1" applyFill="1" applyBorder="1" applyAlignment="1" applyProtection="1">
      <alignment horizontal="center" vertical="center" wrapText="1"/>
      <protection locked="0"/>
    </xf>
    <xf numFmtId="0" fontId="35" fillId="0" borderId="0" xfId="1047" applyFont="1" applyAlignment="1" applyProtection="1">
      <alignment horizontal="right" vertical="center"/>
      <protection locked="0"/>
    </xf>
    <xf numFmtId="0" fontId="26" fillId="46" borderId="10" xfId="1055" applyNumberFormat="1" applyFont="1" applyFill="1" applyBorder="1" applyAlignment="1" applyProtection="1">
      <alignment horizontal="left" vertical="center" wrapText="1"/>
      <protection locked="0"/>
    </xf>
    <xf numFmtId="49" fontId="26" fillId="46" borderId="10" xfId="1029" applyNumberFormat="1" applyFont="1" applyFill="1" applyBorder="1" applyAlignment="1" applyProtection="1">
      <alignment horizontal="left" vertical="center" wrapText="1"/>
      <protection locked="0"/>
    </xf>
    <xf numFmtId="0" fontId="7" fillId="0" borderId="0" xfId="730">
      <alignment/>
      <protection/>
    </xf>
    <xf numFmtId="0" fontId="41" fillId="0" borderId="0" xfId="1046" applyFont="1" applyAlignment="1" applyProtection="1">
      <alignment vertical="center"/>
      <protection locked="0"/>
    </xf>
    <xf numFmtId="0" fontId="23" fillId="0" borderId="0" xfId="1034" applyFont="1" applyAlignment="1" applyProtection="1">
      <alignment vertical="center"/>
      <protection locked="0"/>
    </xf>
    <xf numFmtId="0" fontId="22" fillId="0" borderId="0" xfId="1054" applyFont="1" applyAlignment="1" applyProtection="1">
      <alignment vertical="center" wrapText="1"/>
      <protection locked="0"/>
    </xf>
    <xf numFmtId="1" fontId="22" fillId="0" borderId="0" xfId="1054" applyNumberFormat="1" applyFont="1" applyAlignment="1" applyProtection="1">
      <alignment vertical="center" wrapText="1"/>
      <protection locked="0"/>
    </xf>
    <xf numFmtId="188" fontId="45" fillId="0" borderId="0" xfId="1054" applyNumberFormat="1" applyFont="1" applyAlignment="1" applyProtection="1">
      <alignment horizontal="center" vertical="center"/>
      <protection locked="0"/>
    </xf>
    <xf numFmtId="0" fontId="45" fillId="0" borderId="0" xfId="1054" applyFont="1" applyAlignment="1" applyProtection="1">
      <alignment horizontal="center" vertical="center"/>
      <protection locked="0"/>
    </xf>
    <xf numFmtId="1" fontId="45" fillId="0" borderId="0" xfId="1054" applyNumberFormat="1" applyFont="1" applyAlignment="1" applyProtection="1">
      <alignment horizontal="center" vertical="center"/>
      <protection locked="0"/>
    </xf>
    <xf numFmtId="0" fontId="0" fillId="0" borderId="0" xfId="1054" applyAlignment="1" applyProtection="1">
      <alignment vertical="center"/>
      <protection locked="0"/>
    </xf>
    <xf numFmtId="188" fontId="0" fillId="0" borderId="0" xfId="1054" applyNumberFormat="1" applyAlignment="1" applyProtection="1">
      <alignment vertical="center"/>
      <protection locked="0"/>
    </xf>
    <xf numFmtId="0" fontId="31" fillId="0" borderId="0" xfId="1034" applyFont="1" applyAlignment="1" applyProtection="1">
      <alignment horizontal="center"/>
      <protection locked="0"/>
    </xf>
    <xf numFmtId="0" fontId="0" fillId="0" borderId="0" xfId="1034" applyFont="1" applyAlignment="1" applyProtection="1">
      <alignment vertical="center"/>
      <protection locked="0"/>
    </xf>
    <xf numFmtId="0" fontId="25" fillId="0" borderId="0" xfId="1054" applyFont="1" applyProtection="1">
      <alignment/>
      <protection locked="0"/>
    </xf>
    <xf numFmtId="0" fontId="25" fillId="0" borderId="0" xfId="1054" applyFont="1" applyAlignment="1" applyProtection="1">
      <alignment wrapText="1"/>
      <protection locked="0"/>
    </xf>
    <xf numFmtId="0" fontId="44" fillId="0" borderId="0" xfId="1045" applyFont="1" applyBorder="1" applyAlignment="1" applyProtection="1">
      <alignment horizontal="right" vertical="center"/>
      <protection locked="0"/>
    </xf>
    <xf numFmtId="0" fontId="34" fillId="0" borderId="0" xfId="1054" applyFont="1" applyProtection="1">
      <alignment/>
      <protection locked="0"/>
    </xf>
    <xf numFmtId="0" fontId="25" fillId="46" borderId="10" xfId="1054" applyFont="1" applyFill="1" applyBorder="1" applyAlignment="1" applyProtection="1">
      <alignment horizontal="center" vertical="center" wrapText="1"/>
      <protection locked="0"/>
    </xf>
    <xf numFmtId="0" fontId="38" fillId="0" borderId="0" xfId="1034" applyFont="1" applyAlignment="1" applyProtection="1">
      <alignment vertical="center"/>
      <protection locked="0"/>
    </xf>
    <xf numFmtId="0" fontId="25" fillId="46" borderId="11" xfId="1054" applyFont="1" applyFill="1" applyBorder="1" applyAlignment="1" applyProtection="1">
      <alignment horizontal="center" vertical="center" wrapText="1"/>
      <protection locked="0"/>
    </xf>
    <xf numFmtId="1" fontId="28" fillId="46" borderId="11" xfId="1040" applyNumberFormat="1" applyFont="1" applyFill="1" applyBorder="1" applyAlignment="1" applyProtection="1">
      <alignment horizontal="center" vertical="center" textRotation="90" wrapText="1"/>
      <protection locked="0"/>
    </xf>
    <xf numFmtId="188" fontId="28" fillId="46" borderId="11" xfId="1040" applyNumberFormat="1" applyFont="1" applyFill="1" applyBorder="1" applyAlignment="1" applyProtection="1">
      <alignment horizontal="center" vertical="center" wrapText="1"/>
      <protection locked="0"/>
    </xf>
    <xf numFmtId="0" fontId="28" fillId="46" borderId="11" xfId="1040" applyFont="1" applyFill="1" applyBorder="1" applyAlignment="1" applyProtection="1">
      <alignment horizontal="center" vertical="center" textRotation="90" wrapText="1"/>
      <protection locked="0"/>
    </xf>
    <xf numFmtId="0" fontId="42" fillId="0" borderId="10" xfId="1040" applyFont="1" applyBorder="1" applyAlignment="1" applyProtection="1">
      <alignment horizontal="center" vertical="center" wrapText="1"/>
      <protection locked="0"/>
    </xf>
    <xf numFmtId="0" fontId="23" fillId="0" borderId="10" xfId="1054" applyFont="1" applyFill="1" applyBorder="1" applyAlignment="1" applyProtection="1">
      <alignment horizontal="center" vertical="center"/>
      <protection locked="0"/>
    </xf>
    <xf numFmtId="190" fontId="27" fillId="0" borderId="10" xfId="1034" applyNumberFormat="1" applyFont="1" applyBorder="1" applyAlignment="1" applyProtection="1">
      <alignment horizontal="center" vertical="center" wrapText="1"/>
      <protection locked="0"/>
    </xf>
    <xf numFmtId="188" fontId="43" fillId="0" borderId="10" xfId="1034" applyNumberFormat="1" applyFont="1" applyBorder="1" applyAlignment="1" applyProtection="1">
      <alignment horizontal="center" vertical="center" wrapText="1"/>
      <protection locked="0"/>
    </xf>
    <xf numFmtId="0" fontId="26" fillId="0" borderId="10" xfId="1034" applyFont="1" applyBorder="1" applyAlignment="1" applyProtection="1">
      <alignment horizontal="center" vertical="center" wrapText="1"/>
      <protection locked="0"/>
    </xf>
    <xf numFmtId="1" fontId="27" fillId="0" borderId="10" xfId="1034" applyNumberFormat="1" applyFont="1" applyBorder="1" applyAlignment="1" applyProtection="1">
      <alignment horizontal="center" vertical="center" wrapText="1"/>
      <protection locked="0"/>
    </xf>
    <xf numFmtId="0" fontId="46" fillId="0" borderId="10" xfId="1034" applyFont="1" applyBorder="1" applyAlignment="1" applyProtection="1">
      <alignment horizontal="center" vertical="center" wrapText="1"/>
      <protection locked="0"/>
    </xf>
    <xf numFmtId="0" fontId="30" fillId="0" borderId="0" xfId="1034" applyFont="1" applyAlignment="1" applyProtection="1">
      <alignment vertical="center"/>
      <protection locked="0"/>
    </xf>
    <xf numFmtId="0" fontId="0" fillId="0" borderId="0" xfId="1034" applyNumberFormat="1" applyFont="1" applyFill="1" applyBorder="1" applyAlignment="1" applyProtection="1">
      <alignment horizontal="center" vertical="center"/>
      <protection locked="0"/>
    </xf>
    <xf numFmtId="1" fontId="0" fillId="0" borderId="0" xfId="1034" applyNumberFormat="1" applyFont="1" applyAlignment="1" applyProtection="1">
      <alignment vertical="center"/>
      <protection locked="0"/>
    </xf>
    <xf numFmtId="188" fontId="0" fillId="0" borderId="0" xfId="1034" applyNumberFormat="1" applyFont="1" applyAlignment="1" applyProtection="1">
      <alignment vertical="center"/>
      <protection locked="0"/>
    </xf>
    <xf numFmtId="1" fontId="23" fillId="0" borderId="0" xfId="1034" applyNumberFormat="1" applyFont="1" applyAlignment="1" applyProtection="1">
      <alignment vertical="center"/>
      <protection locked="0"/>
    </xf>
    <xf numFmtId="188" fontId="23" fillId="0" borderId="0" xfId="1034" applyNumberFormat="1" applyFont="1" applyAlignment="1" applyProtection="1">
      <alignment vertical="center"/>
      <protection locked="0"/>
    </xf>
    <xf numFmtId="0" fontId="0" fillId="0" borderId="0" xfId="1034" applyNumberFormat="1" applyFont="1" applyFill="1" applyBorder="1" applyAlignment="1" applyProtection="1">
      <alignment vertical="center"/>
      <protection locked="0"/>
    </xf>
    <xf numFmtId="0" fontId="27" fillId="46" borderId="10" xfId="418" applyNumberFormat="1" applyFont="1" applyFill="1" applyBorder="1" applyAlignment="1" applyProtection="1">
      <alignment horizontal="center" vertical="center"/>
      <protection locked="0"/>
    </xf>
    <xf numFmtId="0" fontId="27" fillId="46" borderId="10" xfId="0" applyNumberFormat="1" applyFont="1" applyFill="1" applyBorder="1" applyAlignment="1" applyProtection="1">
      <alignment horizontal="center" vertical="center"/>
      <protection locked="0"/>
    </xf>
    <xf numFmtId="0" fontId="27" fillId="46" borderId="10" xfId="1042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045" applyFont="1" applyFill="1" applyBorder="1" applyAlignment="1" applyProtection="1">
      <alignment horizontal="center" vertical="center" wrapText="1"/>
      <protection locked="0"/>
    </xf>
    <xf numFmtId="0" fontId="26" fillId="0" borderId="10" xfId="1049" applyFont="1" applyFill="1" applyBorder="1" applyAlignment="1" applyProtection="1">
      <alignment vertical="center" wrapText="1"/>
      <protection locked="0"/>
    </xf>
    <xf numFmtId="49" fontId="27" fillId="0" borderId="10" xfId="1049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687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55" applyFont="1" applyFill="1" applyBorder="1" applyAlignment="1" applyProtection="1">
      <alignment horizontal="left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687" applyFont="1" applyFill="1" applyBorder="1" applyAlignment="1" applyProtection="1">
      <alignment horizontal="center" vertical="center"/>
      <protection locked="0"/>
    </xf>
    <xf numFmtId="0" fontId="27" fillId="0" borderId="10" xfId="1044" applyFont="1" applyFill="1" applyBorder="1" applyAlignment="1" applyProtection="1">
      <alignment horizontal="center" vertical="center" wrapText="1"/>
      <protection locked="0"/>
    </xf>
    <xf numFmtId="0" fontId="27" fillId="0" borderId="10" xfId="687" applyFont="1" applyFill="1" applyBorder="1" applyAlignment="1" applyProtection="1">
      <alignment horizontal="center" vertical="center" wrapText="1"/>
      <protection locked="0"/>
    </xf>
    <xf numFmtId="0" fontId="27" fillId="0" borderId="12" xfId="1053" applyFont="1" applyFill="1" applyBorder="1" applyAlignment="1" applyProtection="1">
      <alignment horizontal="center" vertical="center" wrapText="1"/>
      <protection locked="0"/>
    </xf>
    <xf numFmtId="0" fontId="0" fillId="0" borderId="0" xfId="1045" applyFill="1" applyAlignment="1" applyProtection="1">
      <alignment vertical="center" wrapText="1"/>
      <protection locked="0"/>
    </xf>
    <xf numFmtId="0" fontId="30" fillId="0" borderId="0" xfId="1045" applyFont="1" applyFill="1" applyAlignment="1" applyProtection="1">
      <alignment vertical="center" wrapText="1"/>
      <protection locked="0"/>
    </xf>
    <xf numFmtId="0" fontId="48" fillId="0" borderId="0" xfId="1045" applyFont="1" applyFill="1" applyAlignment="1" applyProtection="1">
      <alignment vertical="center" wrapText="1"/>
      <protection locked="0"/>
    </xf>
    <xf numFmtId="0" fontId="27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10" xfId="323" applyNumberFormat="1" applyFont="1" applyFill="1" applyBorder="1" applyAlignment="1" applyProtection="1">
      <alignment horizontal="center" vertical="center"/>
      <protection locked="0"/>
    </xf>
    <xf numFmtId="0" fontId="26" fillId="0" borderId="10" xfId="1046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1032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88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687" applyFont="1" applyFill="1" applyBorder="1" applyAlignment="1" applyProtection="1">
      <alignment horizontal="center" vertical="center"/>
      <protection locked="0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49" fontId="27" fillId="0" borderId="10" xfId="103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038" applyFont="1" applyAlignment="1" applyProtection="1">
      <alignment vertical="center"/>
      <protection locked="0"/>
    </xf>
    <xf numFmtId="0" fontId="0" fillId="0" borderId="0" xfId="1052" applyFont="1" applyAlignment="1" applyProtection="1">
      <alignment vertical="center"/>
      <protection locked="0"/>
    </xf>
    <xf numFmtId="0" fontId="37" fillId="0" borderId="0" xfId="1052" applyFont="1" applyAlignment="1" applyProtection="1">
      <alignment vertical="center"/>
      <protection locked="0"/>
    </xf>
    <xf numFmtId="0" fontId="38" fillId="0" borderId="0" xfId="1052" applyFont="1" applyAlignment="1" applyProtection="1">
      <alignment vertical="center"/>
      <protection locked="0"/>
    </xf>
    <xf numFmtId="0" fontId="31" fillId="0" borderId="0" xfId="1038" applyFont="1" applyAlignment="1" applyProtection="1">
      <alignment horizontal="center"/>
      <protection locked="0"/>
    </xf>
    <xf numFmtId="0" fontId="25" fillId="0" borderId="0" xfId="1052" applyFont="1" applyProtection="1">
      <alignment/>
      <protection locked="0"/>
    </xf>
    <xf numFmtId="0" fontId="25" fillId="0" borderId="0" xfId="1052" applyFont="1" applyAlignment="1" applyProtection="1">
      <alignment wrapText="1"/>
      <protection locked="0"/>
    </xf>
    <xf numFmtId="0" fontId="25" fillId="0" borderId="0" xfId="1052" applyFont="1" applyAlignment="1" applyProtection="1">
      <alignment shrinkToFit="1"/>
      <protection locked="0"/>
    </xf>
    <xf numFmtId="1" fontId="34" fillId="0" borderId="0" xfId="1052" applyNumberFormat="1" applyFont="1" applyProtection="1">
      <alignment/>
      <protection locked="0"/>
    </xf>
    <xf numFmtId="188" fontId="25" fillId="0" borderId="0" xfId="1052" applyNumberFormat="1" applyFont="1" applyProtection="1">
      <alignment/>
      <protection locked="0"/>
    </xf>
    <xf numFmtId="0" fontId="34" fillId="0" borderId="0" xfId="1052" applyFont="1" applyProtection="1">
      <alignment/>
      <protection locked="0"/>
    </xf>
    <xf numFmtId="188" fontId="34" fillId="0" borderId="0" xfId="1052" applyNumberFormat="1" applyFont="1" applyProtection="1">
      <alignment/>
      <protection locked="0"/>
    </xf>
    <xf numFmtId="0" fontId="25" fillId="46" borderId="10" xfId="1052" applyFont="1" applyFill="1" applyBorder="1" applyAlignment="1" applyProtection="1">
      <alignment horizontal="center" vertical="center" wrapText="1"/>
      <protection locked="0"/>
    </xf>
    <xf numFmtId="0" fontId="38" fillId="0" borderId="0" xfId="1038" applyFont="1" applyAlignment="1" applyProtection="1">
      <alignment vertical="center"/>
      <protection locked="0"/>
    </xf>
    <xf numFmtId="1" fontId="28" fillId="46" borderId="10" xfId="1041" applyNumberFormat="1" applyFont="1" applyFill="1" applyBorder="1" applyAlignment="1" applyProtection="1">
      <alignment horizontal="center" vertical="center" textRotation="90" wrapText="1"/>
      <protection locked="0"/>
    </xf>
    <xf numFmtId="188" fontId="28" fillId="46" borderId="10" xfId="1041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1041" applyFont="1" applyFill="1" applyBorder="1" applyAlignment="1" applyProtection="1">
      <alignment horizontal="center" vertical="center" textRotation="90" wrapText="1"/>
      <protection locked="0"/>
    </xf>
    <xf numFmtId="0" fontId="23" fillId="0" borderId="10" xfId="1052" applyFont="1" applyFill="1" applyBorder="1" applyAlignment="1" applyProtection="1">
      <alignment horizontal="center" vertical="center"/>
      <protection locked="0"/>
    </xf>
    <xf numFmtId="0" fontId="30" fillId="0" borderId="0" xfId="1038" applyFont="1" applyAlignment="1" applyProtection="1">
      <alignment vertical="center"/>
      <protection locked="0"/>
    </xf>
    <xf numFmtId="0" fontId="23" fillId="0" borderId="0" xfId="1038" applyFont="1" applyAlignment="1" applyProtection="1">
      <alignment vertical="center"/>
      <protection locked="0"/>
    </xf>
    <xf numFmtId="0" fontId="0" fillId="0" borderId="0" xfId="1038" applyNumberFormat="1" applyFont="1" applyFill="1" applyBorder="1" applyAlignment="1" applyProtection="1">
      <alignment horizontal="center" vertical="center"/>
      <protection locked="0"/>
    </xf>
    <xf numFmtId="0" fontId="23" fillId="0" borderId="0" xfId="1038" applyNumberFormat="1" applyFont="1" applyFill="1" applyBorder="1" applyAlignment="1" applyProtection="1">
      <alignment vertical="center"/>
      <protection locked="0"/>
    </xf>
    <xf numFmtId="1" fontId="23" fillId="0" borderId="0" xfId="1038" applyNumberFormat="1" applyFont="1" applyAlignment="1" applyProtection="1">
      <alignment vertical="center"/>
      <protection locked="0"/>
    </xf>
    <xf numFmtId="188" fontId="23" fillId="0" borderId="0" xfId="1038" applyNumberFormat="1" applyFont="1" applyAlignment="1" applyProtection="1">
      <alignment vertical="center"/>
      <protection locked="0"/>
    </xf>
    <xf numFmtId="0" fontId="0" fillId="0" borderId="0" xfId="1038" applyNumberFormat="1" applyFont="1" applyFill="1" applyBorder="1" applyAlignment="1" applyProtection="1">
      <alignment vertical="center"/>
      <protection locked="0"/>
    </xf>
    <xf numFmtId="1" fontId="0" fillId="0" borderId="0" xfId="1038" applyNumberFormat="1" applyFont="1" applyAlignment="1" applyProtection="1">
      <alignment vertical="center"/>
      <protection locked="0"/>
    </xf>
    <xf numFmtId="188" fontId="0" fillId="0" borderId="0" xfId="1038" applyNumberFormat="1" applyFont="1" applyAlignment="1" applyProtection="1">
      <alignment vertical="center"/>
      <protection locked="0"/>
    </xf>
    <xf numFmtId="0" fontId="0" fillId="0" borderId="0" xfId="729" applyFont="1">
      <alignment/>
      <protection/>
    </xf>
    <xf numFmtId="0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10" xfId="418" applyNumberFormat="1" applyFont="1" applyFill="1" applyBorder="1" applyAlignment="1" applyProtection="1">
      <alignment horizontal="center" vertical="center"/>
      <protection locked="0"/>
    </xf>
    <xf numFmtId="0" fontId="26" fillId="0" borderId="10" xfId="1056" applyFont="1" applyFill="1" applyBorder="1" applyAlignment="1" applyProtection="1">
      <alignment horizontal="left" vertical="center" wrapText="1"/>
      <protection locked="0"/>
    </xf>
    <xf numFmtId="49" fontId="27" fillId="0" borderId="10" xfId="741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411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8" applyFont="1" applyFill="1" applyBorder="1" applyAlignment="1" applyProtection="1">
      <alignment horizontal="center" vertical="center"/>
      <protection locked="0"/>
    </xf>
    <xf numFmtId="0" fontId="27" fillId="0" borderId="10" xfId="1043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2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1044" applyFont="1" applyFill="1" applyBorder="1" applyAlignment="1" applyProtection="1">
      <alignment horizontal="center" vertical="center" wrapText="1"/>
      <protection locked="0"/>
    </xf>
    <xf numFmtId="0" fontId="27" fillId="0" borderId="12" xfId="1051" applyNumberFormat="1" applyFont="1" applyFill="1" applyBorder="1" applyAlignment="1" applyProtection="1">
      <alignment horizontal="center" vertical="center"/>
      <protection locked="0"/>
    </xf>
    <xf numFmtId="0" fontId="21" fillId="0" borderId="10" xfId="1044" applyFont="1" applyFill="1" applyBorder="1" applyAlignment="1" applyProtection="1">
      <alignment vertical="center"/>
      <protection locked="0"/>
    </xf>
    <xf numFmtId="0" fontId="0" fillId="0" borderId="10" xfId="1045" applyFont="1" applyFill="1" applyBorder="1" applyAlignment="1" applyProtection="1">
      <alignment vertical="center" wrapText="1"/>
      <protection locked="0"/>
    </xf>
    <xf numFmtId="49" fontId="26" fillId="0" borderId="10" xfId="706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1057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30" applyFont="1" applyFill="1" applyBorder="1" applyAlignment="1" applyProtection="1">
      <alignment horizontal="center" vertical="center" wrapText="1"/>
      <protection locked="0"/>
    </xf>
    <xf numFmtId="49" fontId="26" fillId="0" borderId="10" xfId="377" applyNumberFormat="1" applyFont="1" applyFill="1" applyBorder="1" applyAlignment="1" applyProtection="1">
      <alignment vertical="center" wrapText="1"/>
      <protection locked="0"/>
    </xf>
    <xf numFmtId="49" fontId="27" fillId="0" borderId="10" xfId="1033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377" applyNumberFormat="1" applyFont="1" applyFill="1" applyBorder="1" applyAlignment="1" applyProtection="1">
      <alignment horizontal="center" vertical="center"/>
      <protection locked="0"/>
    </xf>
    <xf numFmtId="49" fontId="26" fillId="0" borderId="10" xfId="706" applyNumberFormat="1" applyFont="1" applyFill="1" applyBorder="1" applyAlignment="1" applyProtection="1">
      <alignment vertical="center" wrapText="1"/>
      <protection locked="0"/>
    </xf>
    <xf numFmtId="0" fontId="27" fillId="0" borderId="10" xfId="1029" applyFont="1" applyFill="1" applyBorder="1" applyAlignment="1" applyProtection="1">
      <alignment horizontal="center" vertical="center" wrapText="1"/>
      <protection locked="0"/>
    </xf>
    <xf numFmtId="49" fontId="26" fillId="0" borderId="10" xfId="1029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1031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55" applyNumberFormat="1" applyFont="1" applyFill="1" applyBorder="1" applyAlignment="1" applyProtection="1">
      <alignment horizontal="left" vertical="center" wrapText="1"/>
      <protection locked="0"/>
    </xf>
    <xf numFmtId="190" fontId="27" fillId="0" borderId="10" xfId="1038" applyNumberFormat="1" applyFont="1" applyFill="1" applyBorder="1" applyAlignment="1" applyProtection="1">
      <alignment horizontal="center" vertical="center" wrapText="1"/>
      <protection locked="0"/>
    </xf>
    <xf numFmtId="188" fontId="36" fillId="0" borderId="10" xfId="1037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40" applyFont="1" applyFill="1" applyBorder="1" applyAlignment="1" applyProtection="1">
      <alignment horizontal="center" vertical="center" wrapText="1"/>
      <protection locked="0"/>
    </xf>
    <xf numFmtId="0" fontId="25" fillId="0" borderId="10" xfId="1038" applyFont="1" applyFill="1" applyBorder="1" applyAlignment="1" applyProtection="1">
      <alignment horizontal="center" vertical="center" wrapText="1"/>
      <protection locked="0"/>
    </xf>
    <xf numFmtId="1" fontId="28" fillId="0" borderId="10" xfId="1038" applyNumberFormat="1" applyFont="1" applyFill="1" applyBorder="1" applyAlignment="1" applyProtection="1">
      <alignment horizontal="center" vertical="center" wrapText="1"/>
      <protection locked="0"/>
    </xf>
    <xf numFmtId="0" fontId="25" fillId="46" borderId="12" xfId="1052" applyFont="1" applyFill="1" applyBorder="1" applyAlignment="1" applyProtection="1">
      <alignment horizontal="center" vertical="center" wrapText="1"/>
      <protection locked="0"/>
    </xf>
    <xf numFmtId="188" fontId="43" fillId="0" borderId="10" xfId="1034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34" applyFont="1" applyFill="1" applyBorder="1" applyAlignment="1" applyProtection="1">
      <alignment horizontal="center" vertical="center" wrapText="1"/>
      <protection locked="0"/>
    </xf>
    <xf numFmtId="190" fontId="27" fillId="0" borderId="10" xfId="1034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1049" applyFont="1" applyFill="1" applyBorder="1" applyAlignment="1" applyProtection="1">
      <alignment vertical="center" wrapText="1"/>
      <protection locked="0"/>
    </xf>
    <xf numFmtId="49" fontId="27" fillId="0" borderId="0" xfId="687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687" applyFont="1" applyFill="1" applyBorder="1" applyAlignment="1" applyProtection="1">
      <alignment horizontal="center" vertical="center"/>
      <protection locked="0"/>
    </xf>
    <xf numFmtId="0" fontId="27" fillId="0" borderId="0" xfId="687" applyFont="1" applyFill="1" applyBorder="1" applyAlignment="1" applyProtection="1">
      <alignment horizontal="center" vertical="center" wrapText="1"/>
      <protection locked="0"/>
    </xf>
    <xf numFmtId="49" fontId="27" fillId="0" borderId="0" xfId="1049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1055" applyFont="1" applyFill="1" applyBorder="1" applyAlignment="1" applyProtection="1">
      <alignment horizontal="left" vertical="center" wrapText="1"/>
      <protection locked="0"/>
    </xf>
    <xf numFmtId="0" fontId="30" fillId="47" borderId="0" xfId="1038" applyFont="1" applyFill="1" applyAlignment="1" applyProtection="1">
      <alignment vertical="center"/>
      <protection locked="0"/>
    </xf>
    <xf numFmtId="0" fontId="24" fillId="0" borderId="10" xfId="1040" applyFont="1" applyFill="1" applyBorder="1" applyAlignment="1" applyProtection="1">
      <alignment horizontal="center" vertical="center" wrapText="1"/>
      <protection locked="0"/>
    </xf>
    <xf numFmtId="0" fontId="27" fillId="0" borderId="0" xfId="1034" applyNumberFormat="1" applyFont="1" applyFill="1" applyBorder="1" applyAlignment="1" applyProtection="1">
      <alignment vertical="center" wrapText="1"/>
      <protection locked="0"/>
    </xf>
    <xf numFmtId="0" fontId="27" fillId="0" borderId="0" xfId="1034" applyNumberFormat="1" applyFont="1" applyFill="1" applyBorder="1" applyAlignment="1" applyProtection="1">
      <alignment vertical="center"/>
      <protection locked="0"/>
    </xf>
    <xf numFmtId="0" fontId="0" fillId="0" borderId="0" xfId="729" applyBorder="1">
      <alignment/>
      <protection/>
    </xf>
    <xf numFmtId="190" fontId="27" fillId="0" borderId="10" xfId="1036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36" applyFont="1" applyFill="1" applyBorder="1" applyAlignment="1" applyProtection="1">
      <alignment horizontal="center" vertical="center" wrapText="1"/>
      <protection locked="0"/>
    </xf>
    <xf numFmtId="1" fontId="28" fillId="0" borderId="10" xfId="1036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1036" applyFont="1" applyFill="1" applyBorder="1" applyAlignment="1" applyProtection="1">
      <alignment horizontal="center" vertical="center" wrapText="1"/>
      <protection locked="0"/>
    </xf>
    <xf numFmtId="0" fontId="30" fillId="0" borderId="0" xfId="1036" applyFont="1" applyFill="1" applyAlignment="1" applyProtection="1">
      <alignment vertical="center"/>
      <protection locked="0"/>
    </xf>
    <xf numFmtId="0" fontId="0" fillId="0" borderId="0" xfId="1036" applyFont="1" applyFill="1" applyAlignment="1" applyProtection="1">
      <alignment vertical="center"/>
      <protection locked="0"/>
    </xf>
    <xf numFmtId="0" fontId="42" fillId="0" borderId="0" xfId="1040" applyFont="1" applyBorder="1" applyAlignment="1" applyProtection="1">
      <alignment horizontal="center" vertical="center" wrapText="1"/>
      <protection locked="0"/>
    </xf>
    <xf numFmtId="0" fontId="23" fillId="0" borderId="0" xfId="1054" applyFont="1" applyFill="1" applyBorder="1" applyAlignment="1" applyProtection="1">
      <alignment horizontal="center" vertical="center"/>
      <protection locked="0"/>
    </xf>
    <xf numFmtId="0" fontId="0" fillId="0" borderId="0" xfId="1045" applyFont="1" applyFill="1" applyBorder="1" applyAlignment="1" applyProtection="1">
      <alignment vertical="center" wrapText="1"/>
      <protection locked="0"/>
    </xf>
    <xf numFmtId="190" fontId="27" fillId="0" borderId="0" xfId="1034" applyNumberFormat="1" applyFont="1" applyBorder="1" applyAlignment="1" applyProtection="1">
      <alignment horizontal="center" vertical="center" wrapText="1"/>
      <protection locked="0"/>
    </xf>
    <xf numFmtId="188" fontId="43" fillId="0" borderId="0" xfId="1034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1034" applyFont="1" applyFill="1" applyBorder="1" applyAlignment="1" applyProtection="1">
      <alignment horizontal="center" vertical="center" wrapText="1"/>
      <protection locked="0"/>
    </xf>
    <xf numFmtId="190" fontId="27" fillId="0" borderId="0" xfId="1034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1034" applyFont="1" applyBorder="1" applyAlignment="1" applyProtection="1">
      <alignment horizontal="center" vertical="center" wrapText="1"/>
      <protection locked="0"/>
    </xf>
    <xf numFmtId="1" fontId="27" fillId="0" borderId="0" xfId="1034" applyNumberFormat="1" applyFont="1" applyBorder="1" applyAlignment="1" applyProtection="1">
      <alignment horizontal="center" vertical="center" wrapText="1"/>
      <protection locked="0"/>
    </xf>
    <xf numFmtId="188" fontId="43" fillId="0" borderId="0" xfId="1034" applyNumberFormat="1" applyFont="1" applyBorder="1" applyAlignment="1" applyProtection="1">
      <alignment horizontal="center" vertical="center" wrapText="1"/>
      <protection locked="0"/>
    </xf>
    <xf numFmtId="0" fontId="46" fillId="0" borderId="0" xfId="1034" applyFont="1" applyBorder="1" applyAlignment="1" applyProtection="1">
      <alignment horizontal="center" vertical="center" wrapText="1"/>
      <protection locked="0"/>
    </xf>
    <xf numFmtId="188" fontId="36" fillId="0" borderId="10" xfId="1036" applyNumberFormat="1" applyFont="1" applyFill="1" applyBorder="1" applyAlignment="1" applyProtection="1">
      <alignment horizontal="center" vertical="center" wrapText="1"/>
      <protection locked="0"/>
    </xf>
    <xf numFmtId="0" fontId="25" fillId="46" borderId="12" xfId="1052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31" fillId="0" borderId="0" xfId="1044" applyFont="1" applyFill="1" applyAlignment="1" applyProtection="1">
      <alignment horizontal="center" wrapText="1"/>
      <protection locked="0"/>
    </xf>
    <xf numFmtId="0" fontId="23" fillId="0" borderId="0" xfId="1044" applyFont="1" applyFill="1" applyAlignment="1" applyProtection="1">
      <alignment horizontal="center" vertical="center" wrapText="1"/>
      <protection locked="0"/>
    </xf>
    <xf numFmtId="0" fontId="24" fillId="0" borderId="0" xfId="1044" applyFont="1" applyFill="1" applyAlignment="1" applyProtection="1">
      <alignment horizontal="center" vertical="center"/>
      <protection locked="0"/>
    </xf>
    <xf numFmtId="0" fontId="25" fillId="46" borderId="10" xfId="1052" applyFont="1" applyFill="1" applyBorder="1" applyAlignment="1" applyProtection="1">
      <alignment horizontal="center" vertical="center" textRotation="90" wrapText="1"/>
      <protection locked="0"/>
    </xf>
    <xf numFmtId="0" fontId="0" fillId="0" borderId="14" xfId="0" applyBorder="1" applyAlignment="1">
      <alignment horizontal="center" vertical="center" wrapText="1"/>
    </xf>
    <xf numFmtId="0" fontId="25" fillId="46" borderId="10" xfId="1052" applyFont="1" applyFill="1" applyBorder="1" applyAlignment="1" applyProtection="1">
      <alignment horizontal="center" vertical="center" wrapText="1"/>
      <protection locked="0"/>
    </xf>
    <xf numFmtId="0" fontId="31" fillId="46" borderId="10" xfId="1041" applyFont="1" applyFill="1" applyBorder="1" applyAlignment="1" applyProtection="1">
      <alignment horizontal="center" vertical="center"/>
      <protection locked="0"/>
    </xf>
    <xf numFmtId="0" fontId="26" fillId="46" borderId="15" xfId="1052" applyFont="1" applyFill="1" applyBorder="1" applyAlignment="1" applyProtection="1">
      <alignment horizontal="center" vertical="center" textRotation="90" wrapText="1"/>
      <protection locked="0"/>
    </xf>
    <xf numFmtId="0" fontId="26" fillId="46" borderId="16" xfId="1052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1052" applyFont="1" applyFill="1" applyBorder="1" applyAlignment="1" applyProtection="1">
      <alignment horizontal="center" vertical="center" textRotation="90" wrapText="1"/>
      <protection locked="0"/>
    </xf>
    <xf numFmtId="188" fontId="25" fillId="46" borderId="10" xfId="1052" applyNumberFormat="1" applyFont="1" applyFill="1" applyBorder="1" applyAlignment="1" applyProtection="1">
      <alignment horizontal="center" vertical="center" wrapText="1"/>
      <protection locked="0"/>
    </xf>
    <xf numFmtId="0" fontId="26" fillId="46" borderId="11" xfId="1052" applyFont="1" applyFill="1" applyBorder="1" applyAlignment="1" applyProtection="1">
      <alignment horizontal="center" vertical="center" textRotation="90" wrapText="1"/>
      <protection locked="0"/>
    </xf>
    <xf numFmtId="0" fontId="26" fillId="46" borderId="17" xfId="1052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/>
    </xf>
    <xf numFmtId="0" fontId="23" fillId="0" borderId="0" xfId="1052" applyFont="1" applyAlignment="1" applyProtection="1">
      <alignment horizontal="center" vertical="center" wrapText="1"/>
      <protection locked="0"/>
    </xf>
    <xf numFmtId="0" fontId="24" fillId="0" borderId="0" xfId="1044" applyFont="1" applyAlignment="1" applyProtection="1">
      <alignment horizontal="center" vertical="center"/>
      <protection locked="0"/>
    </xf>
    <xf numFmtId="0" fontId="32" fillId="0" borderId="0" xfId="1052" applyFont="1" applyAlignment="1" applyProtection="1">
      <alignment horizontal="center" vertical="center" wrapText="1"/>
      <protection locked="0"/>
    </xf>
    <xf numFmtId="0" fontId="32" fillId="0" borderId="0" xfId="1052" applyFont="1" applyAlignment="1" applyProtection="1">
      <alignment horizontal="center" vertical="center"/>
      <protection locked="0"/>
    </xf>
    <xf numFmtId="0" fontId="31" fillId="0" borderId="0" xfId="1038" applyFont="1" applyFill="1" applyAlignment="1" applyProtection="1">
      <alignment horizontal="center"/>
      <protection locked="0"/>
    </xf>
    <xf numFmtId="0" fontId="26" fillId="46" borderId="10" xfId="1050" applyFont="1" applyFill="1" applyBorder="1" applyAlignment="1" applyProtection="1">
      <alignment horizontal="center" vertical="center" textRotation="90" wrapText="1"/>
      <protection locked="0"/>
    </xf>
    <xf numFmtId="0" fontId="23" fillId="0" borderId="0" xfId="1036" applyFont="1" applyFill="1" applyAlignment="1" applyProtection="1">
      <alignment horizontal="center"/>
      <protection locked="0"/>
    </xf>
    <xf numFmtId="188" fontId="25" fillId="46" borderId="10" xfId="105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036" applyFont="1" applyAlignment="1" applyProtection="1">
      <alignment horizontal="center" vertical="center" wrapText="1"/>
      <protection locked="0"/>
    </xf>
    <xf numFmtId="0" fontId="31" fillId="0" borderId="0" xfId="1036" applyFont="1" applyAlignment="1" applyProtection="1">
      <alignment horizontal="center" vertical="center"/>
      <protection locked="0"/>
    </xf>
    <xf numFmtId="0" fontId="23" fillId="0" borderId="0" xfId="1050" applyFont="1" applyAlignment="1" applyProtection="1">
      <alignment horizontal="center" vertical="center" wrapText="1"/>
      <protection locked="0"/>
    </xf>
    <xf numFmtId="0" fontId="32" fillId="0" borderId="0" xfId="1050" applyFont="1" applyAlignment="1" applyProtection="1">
      <alignment horizontal="center" vertical="center" wrapText="1"/>
      <protection locked="0"/>
    </xf>
    <xf numFmtId="0" fontId="32" fillId="0" borderId="0" xfId="1050" applyFont="1" applyAlignment="1" applyProtection="1">
      <alignment horizontal="center" vertical="center"/>
      <protection locked="0"/>
    </xf>
    <xf numFmtId="0" fontId="25" fillId="46" borderId="10" xfId="1050" applyFont="1" applyFill="1" applyBorder="1" applyAlignment="1" applyProtection="1">
      <alignment horizontal="center" vertical="center" textRotation="90" wrapText="1"/>
      <protection locked="0"/>
    </xf>
    <xf numFmtId="0" fontId="31" fillId="46" borderId="10" xfId="1039" applyFont="1" applyFill="1" applyBorder="1" applyAlignment="1" applyProtection="1">
      <alignment horizontal="center" vertical="center"/>
      <protection locked="0"/>
    </xf>
    <xf numFmtId="0" fontId="26" fillId="46" borderId="11" xfId="1050" applyFont="1" applyFill="1" applyBorder="1" applyAlignment="1" applyProtection="1">
      <alignment horizontal="center" vertical="center" textRotation="90" wrapText="1"/>
      <protection locked="0"/>
    </xf>
    <xf numFmtId="0" fontId="26" fillId="46" borderId="17" xfId="1050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50" applyFont="1" applyFill="1" applyBorder="1" applyAlignment="1" applyProtection="1">
      <alignment horizontal="center" vertical="center" wrapText="1"/>
      <protection locked="0"/>
    </xf>
    <xf numFmtId="0" fontId="26" fillId="46" borderId="15" xfId="1050" applyFont="1" applyFill="1" applyBorder="1" applyAlignment="1" applyProtection="1">
      <alignment horizontal="center" vertical="center" textRotation="90" wrapText="1"/>
      <protection locked="0"/>
    </xf>
    <xf numFmtId="0" fontId="26" fillId="46" borderId="16" xfId="105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center" vertical="center"/>
    </xf>
    <xf numFmtId="0" fontId="22" fillId="0" borderId="0" xfId="725" applyFont="1" applyFill="1" applyAlignment="1">
      <alignment horizontal="center" vertical="center" wrapText="1"/>
      <protection/>
    </xf>
    <xf numFmtId="0" fontId="23" fillId="0" borderId="0" xfId="1054" applyFont="1" applyAlignment="1" applyProtection="1">
      <alignment horizontal="center" vertical="center" wrapText="1"/>
      <protection locked="0"/>
    </xf>
    <xf numFmtId="0" fontId="24" fillId="0" borderId="0" xfId="1054" applyFont="1" applyAlignment="1" applyProtection="1">
      <alignment horizontal="center" vertical="center" wrapText="1"/>
      <protection locked="0"/>
    </xf>
    <xf numFmtId="0" fontId="32" fillId="0" borderId="0" xfId="1054" applyFont="1" applyAlignment="1" applyProtection="1">
      <alignment horizontal="center" vertical="center" wrapText="1"/>
      <protection locked="0"/>
    </xf>
    <xf numFmtId="0" fontId="23" fillId="0" borderId="0" xfId="1036" applyFont="1" applyAlignment="1" applyProtection="1">
      <alignment horizontal="center"/>
      <protection locked="0"/>
    </xf>
    <xf numFmtId="0" fontId="25" fillId="46" borderId="10" xfId="1054" applyFont="1" applyFill="1" applyBorder="1" applyAlignment="1" applyProtection="1">
      <alignment horizontal="center" vertical="center" textRotation="90" wrapText="1"/>
      <protection locked="0"/>
    </xf>
    <xf numFmtId="0" fontId="25" fillId="46" borderId="11" xfId="1054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1054" applyFont="1" applyFill="1" applyBorder="1" applyAlignment="1" applyProtection="1">
      <alignment horizontal="center" vertical="center" textRotation="90" wrapText="1"/>
      <protection locked="0"/>
    </xf>
    <xf numFmtId="0" fontId="26" fillId="46" borderId="11" xfId="1054" applyFont="1" applyFill="1" applyBorder="1" applyAlignment="1" applyProtection="1">
      <alignment horizontal="center" vertical="center" textRotation="90" wrapText="1"/>
      <protection locked="0"/>
    </xf>
    <xf numFmtId="0" fontId="26" fillId="46" borderId="18" xfId="1054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1054" applyFont="1" applyFill="1" applyBorder="1" applyAlignment="1" applyProtection="1">
      <alignment horizontal="center" vertical="center" wrapText="1"/>
      <protection locked="0"/>
    </xf>
    <xf numFmtId="0" fontId="25" fillId="46" borderId="11" xfId="1054" applyFont="1" applyFill="1" applyBorder="1" applyAlignment="1" applyProtection="1">
      <alignment horizontal="center" vertical="center" wrapText="1"/>
      <protection locked="0"/>
    </xf>
    <xf numFmtId="0" fontId="31" fillId="46" borderId="10" xfId="1040" applyFont="1" applyFill="1" applyBorder="1" applyAlignment="1" applyProtection="1">
      <alignment horizontal="center" vertical="center"/>
      <protection locked="0"/>
    </xf>
    <xf numFmtId="188" fontId="25" fillId="46" borderId="10" xfId="1054" applyNumberFormat="1" applyFont="1" applyFill="1" applyBorder="1" applyAlignment="1" applyProtection="1">
      <alignment horizontal="center" vertical="center" wrapText="1"/>
      <protection locked="0"/>
    </xf>
    <xf numFmtId="188" fontId="25" fillId="46" borderId="11" xfId="1054" applyNumberFormat="1" applyFont="1" applyFill="1" applyBorder="1" applyAlignment="1" applyProtection="1">
      <alignment horizontal="center" vertical="center" wrapText="1"/>
      <protection locked="0"/>
    </xf>
    <xf numFmtId="0" fontId="26" fillId="46" borderId="15" xfId="1054" applyFont="1" applyFill="1" applyBorder="1" applyAlignment="1" applyProtection="1">
      <alignment horizontal="center" vertical="center" textRotation="90" wrapText="1"/>
      <protection locked="0"/>
    </xf>
    <xf numFmtId="0" fontId="26" fillId="46" borderId="19" xfId="1054" applyFont="1" applyFill="1" applyBorder="1" applyAlignment="1" applyProtection="1">
      <alignment horizontal="center" vertical="center" textRotation="90" wrapText="1"/>
      <protection locked="0"/>
    </xf>
    <xf numFmtId="0" fontId="31" fillId="0" borderId="0" xfId="1044" applyFont="1" applyFill="1" applyAlignment="1" applyProtection="1">
      <alignment horizontal="center" vertical="center" wrapText="1"/>
      <protection locked="0"/>
    </xf>
    <xf numFmtId="0" fontId="33" fillId="0" borderId="0" xfId="1058" applyFont="1" applyFill="1" applyAlignment="1">
      <alignment horizontal="center" vertical="center" wrapText="1"/>
      <protection/>
    </xf>
  </cellXfs>
  <cellStyles count="1090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Hyperlink" xfId="287"/>
    <cellStyle name="Currency" xfId="288"/>
    <cellStyle name="Currency [0]" xfId="289"/>
    <cellStyle name="Денежный 10" xfId="290"/>
    <cellStyle name="Денежный 10 2" xfId="291"/>
    <cellStyle name="Денежный 10 2 2" xfId="292"/>
    <cellStyle name="Денежный 10 2 3" xfId="293"/>
    <cellStyle name="Денежный 10 2 3 2" xfId="294"/>
    <cellStyle name="Денежный 10 2 3 2 2" xfId="295"/>
    <cellStyle name="Денежный 10 2 3 3" xfId="296"/>
    <cellStyle name="Денежный 10 2 3 3 2" xfId="297"/>
    <cellStyle name="Денежный 10 2 4" xfId="298"/>
    <cellStyle name="Денежный 10 2 4 2" xfId="299"/>
    <cellStyle name="Денежный 10 2 4 3" xfId="300"/>
    <cellStyle name="Денежный 10 2 4 4" xfId="301"/>
    <cellStyle name="Денежный 10 2 5" xfId="302"/>
    <cellStyle name="Денежный 10 2 6" xfId="303"/>
    <cellStyle name="Денежный 10 2 7" xfId="304"/>
    <cellStyle name="Денежный 10 3" xfId="305"/>
    <cellStyle name="Денежный 10 3 2" xfId="306"/>
    <cellStyle name="Денежный 10 3 3" xfId="307"/>
    <cellStyle name="Денежный 10 4" xfId="308"/>
    <cellStyle name="Денежный 10 4 2" xfId="309"/>
    <cellStyle name="Денежный 10 4 3" xfId="310"/>
    <cellStyle name="Денежный 10 5" xfId="311"/>
    <cellStyle name="Денежный 11" xfId="312"/>
    <cellStyle name="Денежный 11 10" xfId="313"/>
    <cellStyle name="Денежный 11 11" xfId="314"/>
    <cellStyle name="Денежный 11 11 2" xfId="315"/>
    <cellStyle name="Денежный 11 11 3" xfId="316"/>
    <cellStyle name="Денежный 11 12" xfId="317"/>
    <cellStyle name="Денежный 11 13" xfId="318"/>
    <cellStyle name="Денежный 11 14" xfId="319"/>
    <cellStyle name="Денежный 11 2" xfId="320"/>
    <cellStyle name="Денежный 11 2 2" xfId="321"/>
    <cellStyle name="Денежный 11 2 2 2" xfId="322"/>
    <cellStyle name="Денежный 11 2 2 3" xfId="323"/>
    <cellStyle name="Денежный 11 2 3" xfId="324"/>
    <cellStyle name="Денежный 11 3" xfId="325"/>
    <cellStyle name="Денежный 11 4" xfId="326"/>
    <cellStyle name="Денежный 11 5" xfId="327"/>
    <cellStyle name="Денежный 11 6" xfId="328"/>
    <cellStyle name="Денежный 11 7" xfId="329"/>
    <cellStyle name="Денежный 11 8" xfId="330"/>
    <cellStyle name="Денежный 11 9" xfId="331"/>
    <cellStyle name="Денежный 11 9 12" xfId="332"/>
    <cellStyle name="Денежный 11 9 2" xfId="333"/>
    <cellStyle name="Денежный 11 9 3" xfId="334"/>
    <cellStyle name="Денежный 11 9 4" xfId="335"/>
    <cellStyle name="Денежный 11 9 5" xfId="336"/>
    <cellStyle name="Денежный 11 9 6" xfId="337"/>
    <cellStyle name="Денежный 11 9 7" xfId="338"/>
    <cellStyle name="Денежный 12" xfId="339"/>
    <cellStyle name="Денежный 12 10" xfId="340"/>
    <cellStyle name="Денежный 12 11" xfId="341"/>
    <cellStyle name="Денежный 12 12" xfId="342"/>
    <cellStyle name="Денежный 12 12 10" xfId="343"/>
    <cellStyle name="Денежный 12 12 2" xfId="344"/>
    <cellStyle name="Денежный 12 12 2 2" xfId="345"/>
    <cellStyle name="Денежный 12 12 2 3" xfId="346"/>
    <cellStyle name="Денежный 12 12 2 4" xfId="347"/>
    <cellStyle name="Денежный 12 12 3" xfId="348"/>
    <cellStyle name="Денежный 12 12 3 2" xfId="349"/>
    <cellStyle name="Денежный 12 12 4" xfId="350"/>
    <cellStyle name="Денежный 12 12 5" xfId="351"/>
    <cellStyle name="Денежный 12 12 6" xfId="352"/>
    <cellStyle name="Денежный 12 12 7" xfId="353"/>
    <cellStyle name="Денежный 12 12 8" xfId="354"/>
    <cellStyle name="Денежный 12 12_Мастер" xfId="355"/>
    <cellStyle name="Денежный 12 13" xfId="356"/>
    <cellStyle name="Денежный 12 14" xfId="357"/>
    <cellStyle name="Денежный 12 15" xfId="358"/>
    <cellStyle name="Денежный 12 16" xfId="359"/>
    <cellStyle name="Денежный 12 17" xfId="360"/>
    <cellStyle name="Денежный 12 18" xfId="361"/>
    <cellStyle name="Денежный 12 19" xfId="362"/>
    <cellStyle name="Денежный 12 2" xfId="363"/>
    <cellStyle name="Денежный 12 2 2" xfId="364"/>
    <cellStyle name="Денежный 12 2 3" xfId="365"/>
    <cellStyle name="Денежный 12 20" xfId="366"/>
    <cellStyle name="Денежный 12 21" xfId="367"/>
    <cellStyle name="Денежный 12 3" xfId="368"/>
    <cellStyle name="Денежный 12 3 2" xfId="369"/>
    <cellStyle name="Денежный 12 4" xfId="370"/>
    <cellStyle name="Денежный 12 5" xfId="371"/>
    <cellStyle name="Денежный 12 6" xfId="372"/>
    <cellStyle name="Денежный 12 7" xfId="373"/>
    <cellStyle name="Денежный 12 8" xfId="374"/>
    <cellStyle name="Денежный 12 9" xfId="375"/>
    <cellStyle name="Денежный 13 10" xfId="376"/>
    <cellStyle name="Денежный 13 2" xfId="377"/>
    <cellStyle name="Денежный 13 3" xfId="378"/>
    <cellStyle name="Денежный 13 4" xfId="379"/>
    <cellStyle name="Денежный 13 5" xfId="380"/>
    <cellStyle name="Денежный 13 6" xfId="381"/>
    <cellStyle name="Денежный 13 7" xfId="382"/>
    <cellStyle name="Денежный 13 8" xfId="383"/>
    <cellStyle name="Денежный 13 9" xfId="384"/>
    <cellStyle name="Денежный 14 2" xfId="385"/>
    <cellStyle name="Денежный 14 3" xfId="386"/>
    <cellStyle name="Денежный 14 4" xfId="387"/>
    <cellStyle name="Денежный 14 5" xfId="388"/>
    <cellStyle name="Денежный 14 6" xfId="389"/>
    <cellStyle name="Денежный 14 7" xfId="390"/>
    <cellStyle name="Денежный 14 8" xfId="391"/>
    <cellStyle name="Денежный 14 9" xfId="392"/>
    <cellStyle name="Денежный 16" xfId="393"/>
    <cellStyle name="Денежный 18" xfId="394"/>
    <cellStyle name="Денежный 2" xfId="395"/>
    <cellStyle name="Денежный 2 10" xfId="396"/>
    <cellStyle name="Денежный 2 10 2" xfId="397"/>
    <cellStyle name="Денежный 2 10 2 10" xfId="398"/>
    <cellStyle name="Денежный 2 10 2 11" xfId="399"/>
    <cellStyle name="Денежный 2 10 2 12" xfId="400"/>
    <cellStyle name="Денежный 2 10 2 13" xfId="401"/>
    <cellStyle name="Денежный 2 10 2 2" xfId="402"/>
    <cellStyle name="Денежный 2 10 2 2 2" xfId="403"/>
    <cellStyle name="Денежный 2 10 2 3" xfId="404"/>
    <cellStyle name="Денежный 2 10 2 4" xfId="405"/>
    <cellStyle name="Денежный 2 10 2 5" xfId="406"/>
    <cellStyle name="Денежный 2 10 2 6" xfId="407"/>
    <cellStyle name="Денежный 2 10 2 7" xfId="408"/>
    <cellStyle name="Денежный 2 10 2 8" xfId="409"/>
    <cellStyle name="Денежный 2 10 2 9" xfId="410"/>
    <cellStyle name="Денежный 2 11" xfId="411"/>
    <cellStyle name="Денежный 2 11 2" xfId="412"/>
    <cellStyle name="Денежный 2 11 2 2" xfId="413"/>
    <cellStyle name="Денежный 2 11 2 3" xfId="414"/>
    <cellStyle name="Денежный 2 11 3" xfId="415"/>
    <cellStyle name="Денежный 2 12" xfId="416"/>
    <cellStyle name="Денежный 2 13" xfId="417"/>
    <cellStyle name="Денежный 2 13 2" xfId="418"/>
    <cellStyle name="Денежный 2 13 3" xfId="419"/>
    <cellStyle name="Денежный 2 14" xfId="420"/>
    <cellStyle name="Денежный 2 15" xfId="421"/>
    <cellStyle name="Денежный 2 16" xfId="422"/>
    <cellStyle name="Денежный 2 17" xfId="423"/>
    <cellStyle name="Денежный 2 18" xfId="424"/>
    <cellStyle name="Денежный 2 19" xfId="425"/>
    <cellStyle name="Денежный 2 2" xfId="426"/>
    <cellStyle name="Денежный 2 2 10" xfId="427"/>
    <cellStyle name="Денежный 2 2 11" xfId="428"/>
    <cellStyle name="Денежный 2 2 12" xfId="429"/>
    <cellStyle name="Денежный 2 2 2" xfId="430"/>
    <cellStyle name="Денежный 2 2 2 10" xfId="431"/>
    <cellStyle name="Денежный 2 2 2 11" xfId="432"/>
    <cellStyle name="Денежный 2 2 2 2" xfId="433"/>
    <cellStyle name="Денежный 2 2 2 3" xfId="434"/>
    <cellStyle name="Денежный 2 2 2 4" xfId="435"/>
    <cellStyle name="Денежный 2 2 2 4 2" xfId="436"/>
    <cellStyle name="Денежный 2 2 2 5" xfId="437"/>
    <cellStyle name="Денежный 2 2 2 6" xfId="438"/>
    <cellStyle name="Денежный 2 2 2 7" xfId="439"/>
    <cellStyle name="Денежный 2 2 2 8" xfId="440"/>
    <cellStyle name="Денежный 2 2 2 9" xfId="441"/>
    <cellStyle name="Денежный 2 2 3" xfId="442"/>
    <cellStyle name="Денежный 2 2 4" xfId="443"/>
    <cellStyle name="Денежный 2 2 5" xfId="444"/>
    <cellStyle name="Денежный 2 2 5 2" xfId="445"/>
    <cellStyle name="Денежный 2 2 6" xfId="446"/>
    <cellStyle name="Денежный 2 2 7" xfId="447"/>
    <cellStyle name="Денежный 2 2 8" xfId="448"/>
    <cellStyle name="Денежный 2 2 9" xfId="449"/>
    <cellStyle name="Денежный 2 20" xfId="450"/>
    <cellStyle name="Денежный 2 21" xfId="451"/>
    <cellStyle name="Денежный 2 22" xfId="452"/>
    <cellStyle name="Денежный 2 23" xfId="453"/>
    <cellStyle name="Денежный 2 24" xfId="454"/>
    <cellStyle name="Денежный 2 24 2" xfId="455"/>
    <cellStyle name="Денежный 2 25" xfId="456"/>
    <cellStyle name="Денежный 2 26" xfId="457"/>
    <cellStyle name="Денежный 2 27" xfId="458"/>
    <cellStyle name="Денежный 2 28" xfId="459"/>
    <cellStyle name="Денежный 2 29" xfId="460"/>
    <cellStyle name="Денежный 2 3" xfId="461"/>
    <cellStyle name="Денежный 2 3 2" xfId="462"/>
    <cellStyle name="Денежный 2 3 2 2" xfId="463"/>
    <cellStyle name="Денежный 2 3 2 3" xfId="464"/>
    <cellStyle name="Денежный 2 3 2 4" xfId="465"/>
    <cellStyle name="Денежный 2 3 3" xfId="466"/>
    <cellStyle name="Денежный 2 3 4" xfId="467"/>
    <cellStyle name="Денежный 2 3 5" xfId="468"/>
    <cellStyle name="Денежный 2 3 6" xfId="469"/>
    <cellStyle name="Денежный 2 3 7" xfId="470"/>
    <cellStyle name="Денежный 2 3 8" xfId="471"/>
    <cellStyle name="Денежный 2 3 9" xfId="472"/>
    <cellStyle name="Денежный 2 3 9 2" xfId="473"/>
    <cellStyle name="Денежный 2 3 9 2 2" xfId="474"/>
    <cellStyle name="Денежный 2 3 9 2 3" xfId="475"/>
    <cellStyle name="Денежный 2 3 9 2 4" xfId="476"/>
    <cellStyle name="Денежный 2 3 9 3" xfId="477"/>
    <cellStyle name="Денежный 2 3 9 4" xfId="478"/>
    <cellStyle name="Денежный 2 3 9 5" xfId="479"/>
    <cellStyle name="Денежный 2 3 9 6" xfId="480"/>
    <cellStyle name="Денежный 2 3 9 7" xfId="481"/>
    <cellStyle name="Денежный 2 3 9 8" xfId="482"/>
    <cellStyle name="Денежный 2 30" xfId="483"/>
    <cellStyle name="Денежный 2 31" xfId="484"/>
    <cellStyle name="Денежный 2 32" xfId="485"/>
    <cellStyle name="Денежный 2 33" xfId="486"/>
    <cellStyle name="Денежный 2 34" xfId="487"/>
    <cellStyle name="Денежный 2 35" xfId="488"/>
    <cellStyle name="Денежный 2 36" xfId="489"/>
    <cellStyle name="Денежный 2 36 2" xfId="490"/>
    <cellStyle name="Денежный 2 37" xfId="491"/>
    <cellStyle name="Денежный 2 38" xfId="492"/>
    <cellStyle name="Денежный 2 39" xfId="493"/>
    <cellStyle name="Денежный 2 4" xfId="494"/>
    <cellStyle name="Денежный 2 4 2" xfId="495"/>
    <cellStyle name="Денежный 2 4 3" xfId="496"/>
    <cellStyle name="Денежный 2 4 4" xfId="497"/>
    <cellStyle name="Денежный 2 4 5" xfId="498"/>
    <cellStyle name="Денежный 2 4 6" xfId="499"/>
    <cellStyle name="Денежный 2 4 7" xfId="500"/>
    <cellStyle name="Денежный 2 4 8" xfId="501"/>
    <cellStyle name="Денежный 2 4 9" xfId="502"/>
    <cellStyle name="Денежный 2 40" xfId="503"/>
    <cellStyle name="Денежный 2 41" xfId="504"/>
    <cellStyle name="Денежный 2 42" xfId="505"/>
    <cellStyle name="Денежный 2 43" xfId="506"/>
    <cellStyle name="Денежный 2 45" xfId="507"/>
    <cellStyle name="Денежный 2 46" xfId="508"/>
    <cellStyle name="Денежный 2 47" xfId="509"/>
    <cellStyle name="Денежный 2 5" xfId="510"/>
    <cellStyle name="Денежный 2 5 2" xfId="511"/>
    <cellStyle name="Денежный 2 5 2 2" xfId="512"/>
    <cellStyle name="Денежный 2 5 2 3" xfId="513"/>
    <cellStyle name="Денежный 2 5 2 4" xfId="514"/>
    <cellStyle name="Денежный 2 5 3" xfId="515"/>
    <cellStyle name="Денежный 2 5 3 2" xfId="516"/>
    <cellStyle name="Денежный 2 5 3 3" xfId="517"/>
    <cellStyle name="Денежный 2 5 3 4" xfId="518"/>
    <cellStyle name="Денежный 2 5 4" xfId="519"/>
    <cellStyle name="Денежный 2 5 4 2" xfId="520"/>
    <cellStyle name="Денежный 2 5 4 3" xfId="521"/>
    <cellStyle name="Денежный 2 5 4 4" xfId="522"/>
    <cellStyle name="Денежный 2 5 5" xfId="523"/>
    <cellStyle name="Денежный 2 5 6" xfId="524"/>
    <cellStyle name="Денежный 2 5 7" xfId="525"/>
    <cellStyle name="Денежный 2 5 8" xfId="526"/>
    <cellStyle name="Денежный 2 51" xfId="527"/>
    <cellStyle name="Денежный 2 6" xfId="528"/>
    <cellStyle name="Денежный 2 7" xfId="529"/>
    <cellStyle name="Денежный 2 8" xfId="530"/>
    <cellStyle name="Денежный 2 9" xfId="531"/>
    <cellStyle name="Денежный 20" xfId="532"/>
    <cellStyle name="Денежный 24" xfId="533"/>
    <cellStyle name="Денежный 24 12" xfId="534"/>
    <cellStyle name="Денежный 24 2" xfId="535"/>
    <cellStyle name="Денежный 24 2 2" xfId="536"/>
    <cellStyle name="Денежный 24 3" xfId="537"/>
    <cellStyle name="Денежный 24 3 2" xfId="538"/>
    <cellStyle name="Денежный 24 3 3" xfId="539"/>
    <cellStyle name="Денежный 24 3 4" xfId="540"/>
    <cellStyle name="Денежный 24 4" xfId="541"/>
    <cellStyle name="Денежный 24 5" xfId="542"/>
    <cellStyle name="Денежный 24 6" xfId="543"/>
    <cellStyle name="Денежный 24 7" xfId="544"/>
    <cellStyle name="Денежный 24 8" xfId="545"/>
    <cellStyle name="Денежный 26" xfId="546"/>
    <cellStyle name="Денежный 3" xfId="547"/>
    <cellStyle name="Денежный 3 10" xfId="548"/>
    <cellStyle name="Денежный 3 11" xfId="549"/>
    <cellStyle name="Денежный 3 12" xfId="550"/>
    <cellStyle name="Денежный 3 13" xfId="551"/>
    <cellStyle name="Денежный 3 14" xfId="552"/>
    <cellStyle name="Денежный 3 15" xfId="553"/>
    <cellStyle name="Денежный 3 2" xfId="554"/>
    <cellStyle name="Денежный 3 2 2" xfId="555"/>
    <cellStyle name="Денежный 3 2 2 2" xfId="556"/>
    <cellStyle name="Денежный 3 2 3" xfId="557"/>
    <cellStyle name="Денежный 3 3" xfId="558"/>
    <cellStyle name="Денежный 3 3 2" xfId="559"/>
    <cellStyle name="Денежный 3 3 3" xfId="560"/>
    <cellStyle name="Денежный 3 4" xfId="561"/>
    <cellStyle name="Денежный 3 4 2" xfId="562"/>
    <cellStyle name="Денежный 3 4 3" xfId="563"/>
    <cellStyle name="Денежный 3 5" xfId="564"/>
    <cellStyle name="Денежный 3 5 2" xfId="565"/>
    <cellStyle name="Денежный 3 5 3" xfId="566"/>
    <cellStyle name="Денежный 3 6" xfId="567"/>
    <cellStyle name="Денежный 3 6 2" xfId="568"/>
    <cellStyle name="Денежный 3 7" xfId="569"/>
    <cellStyle name="Денежный 3 8" xfId="570"/>
    <cellStyle name="Денежный 3 8 2" xfId="571"/>
    <cellStyle name="Денежный 3 8 3" xfId="572"/>
    <cellStyle name="Денежный 3 8 4" xfId="573"/>
    <cellStyle name="Денежный 3 9" xfId="574"/>
    <cellStyle name="Денежный 4" xfId="575"/>
    <cellStyle name="Денежный 4 10" xfId="576"/>
    <cellStyle name="Денежный 4 11" xfId="577"/>
    <cellStyle name="Денежный 4 12" xfId="578"/>
    <cellStyle name="Денежный 4 13" xfId="579"/>
    <cellStyle name="Денежный 4 13 2" xfId="580"/>
    <cellStyle name="Денежный 4 14" xfId="581"/>
    <cellStyle name="Денежный 4 14 2" xfId="582"/>
    <cellStyle name="Денежный 4 14 3" xfId="583"/>
    <cellStyle name="Денежный 4 14 4" xfId="584"/>
    <cellStyle name="Денежный 4 14 5" xfId="585"/>
    <cellStyle name="Денежный 4 14 6" xfId="586"/>
    <cellStyle name="Денежный 4 2" xfId="587"/>
    <cellStyle name="Денежный 4 2 2" xfId="588"/>
    <cellStyle name="Денежный 4 2 3" xfId="589"/>
    <cellStyle name="Денежный 4 3" xfId="590"/>
    <cellStyle name="Денежный 4 3 2" xfId="591"/>
    <cellStyle name="Денежный 4 3 3" xfId="592"/>
    <cellStyle name="Денежный 4 3 3 2" xfId="593"/>
    <cellStyle name="Денежный 4 3 3 3" xfId="594"/>
    <cellStyle name="Денежный 4 3 3 4" xfId="595"/>
    <cellStyle name="Денежный 4 3 4" xfId="596"/>
    <cellStyle name="Денежный 4 3 5" xfId="597"/>
    <cellStyle name="Денежный 4 3 6" xfId="598"/>
    <cellStyle name="Денежный 4 3 7" xfId="599"/>
    <cellStyle name="Денежный 4 4" xfId="600"/>
    <cellStyle name="Денежный 4 4 2" xfId="601"/>
    <cellStyle name="Денежный 4 5" xfId="602"/>
    <cellStyle name="Денежный 4 5 2" xfId="603"/>
    <cellStyle name="Денежный 4 6" xfId="604"/>
    <cellStyle name="Денежный 4 7" xfId="605"/>
    <cellStyle name="Денежный 4 8" xfId="606"/>
    <cellStyle name="Денежный 4 9" xfId="607"/>
    <cellStyle name="Денежный 5" xfId="608"/>
    <cellStyle name="Денежный 5 2" xfId="609"/>
    <cellStyle name="Денежный 5 2 2" xfId="610"/>
    <cellStyle name="Денежный 5 2 3" xfId="611"/>
    <cellStyle name="Денежный 5 3" xfId="612"/>
    <cellStyle name="Денежный 5 3 2" xfId="613"/>
    <cellStyle name="Денежный 5 4" xfId="614"/>
    <cellStyle name="Денежный 5 5" xfId="615"/>
    <cellStyle name="Денежный 5 5 2" xfId="616"/>
    <cellStyle name="Денежный 6" xfId="617"/>
    <cellStyle name="Денежный 6 10" xfId="618"/>
    <cellStyle name="Денежный 6 11" xfId="619"/>
    <cellStyle name="Денежный 6 2" xfId="620"/>
    <cellStyle name="Денежный 6 2 2" xfId="621"/>
    <cellStyle name="Денежный 6 2 3" xfId="622"/>
    <cellStyle name="Денежный 6 3" xfId="623"/>
    <cellStyle name="Денежный 6 4" xfId="624"/>
    <cellStyle name="Денежный 6 5" xfId="625"/>
    <cellStyle name="Денежный 6 5 2" xfId="626"/>
    <cellStyle name="Денежный 6 6" xfId="627"/>
    <cellStyle name="Денежный 6 7" xfId="628"/>
    <cellStyle name="Денежный 6 7 2" xfId="629"/>
    <cellStyle name="Денежный 6 7 3" xfId="630"/>
    <cellStyle name="Денежный 6 7 4" xfId="631"/>
    <cellStyle name="Денежный 6 7 5" xfId="632"/>
    <cellStyle name="Денежный 6 7 6" xfId="633"/>
    <cellStyle name="Денежный 6 8" xfId="634"/>
    <cellStyle name="Денежный 6 8 2" xfId="635"/>
    <cellStyle name="Денежный 6 8 3" xfId="636"/>
    <cellStyle name="Денежный 6 8 4" xfId="637"/>
    <cellStyle name="Денежный 6 9" xfId="638"/>
    <cellStyle name="Денежный 7 2" xfId="639"/>
    <cellStyle name="Денежный 7 2 2" xfId="640"/>
    <cellStyle name="Денежный 7 2 3" xfId="641"/>
    <cellStyle name="Денежный 7 3" xfId="642"/>
    <cellStyle name="Денежный 7 4" xfId="643"/>
    <cellStyle name="Денежный 7 5" xfId="644"/>
    <cellStyle name="Денежный 7 5 2" xfId="645"/>
    <cellStyle name="Денежный 7 6" xfId="646"/>
    <cellStyle name="Денежный 8 2" xfId="647"/>
    <cellStyle name="Денежный 8 2 2" xfId="648"/>
    <cellStyle name="Денежный 8 2 3" xfId="649"/>
    <cellStyle name="Денежный 8 3" xfId="650"/>
    <cellStyle name="Денежный 8 3 2" xfId="651"/>
    <cellStyle name="Денежный 8 4" xfId="652"/>
    <cellStyle name="Денежный 8 5" xfId="653"/>
    <cellStyle name="Денежный 8 5 2" xfId="654"/>
    <cellStyle name="Денежный 8 6" xfId="655"/>
    <cellStyle name="Денежный 9 2" xfId="656"/>
    <cellStyle name="Денежный 9 2 2" xfId="657"/>
    <cellStyle name="Денежный 9 2 3" xfId="658"/>
    <cellStyle name="Денежный 9 2 4" xfId="659"/>
    <cellStyle name="Денежный 9 3" xfId="660"/>
    <cellStyle name="Заголовок 1" xfId="661"/>
    <cellStyle name="Заголовок 1 2" xfId="662"/>
    <cellStyle name="Заголовок 1 3" xfId="663"/>
    <cellStyle name="Заголовок 2" xfId="664"/>
    <cellStyle name="Заголовок 2 2" xfId="665"/>
    <cellStyle name="Заголовок 2 3" xfId="666"/>
    <cellStyle name="Заголовок 3" xfId="667"/>
    <cellStyle name="Заголовок 3 2" xfId="668"/>
    <cellStyle name="Заголовок 3 3" xfId="669"/>
    <cellStyle name="Заголовок 4" xfId="670"/>
    <cellStyle name="Заголовок 4 2" xfId="671"/>
    <cellStyle name="Заголовок 4 3" xfId="672"/>
    <cellStyle name="Итог" xfId="673"/>
    <cellStyle name="Итог 2" xfId="674"/>
    <cellStyle name="Итог 3" xfId="675"/>
    <cellStyle name="Контрольная ячейка" xfId="676"/>
    <cellStyle name="Контрольная ячейка 2" xfId="677"/>
    <cellStyle name="Контрольная ячейка 3" xfId="678"/>
    <cellStyle name="Контрольная ячейка 4" xfId="679"/>
    <cellStyle name="Название" xfId="680"/>
    <cellStyle name="Название 2" xfId="681"/>
    <cellStyle name="Название 3" xfId="682"/>
    <cellStyle name="Нейтральный" xfId="683"/>
    <cellStyle name="Нейтральный 2" xfId="684"/>
    <cellStyle name="Нейтральный 3" xfId="685"/>
    <cellStyle name="Нейтральный 4" xfId="686"/>
    <cellStyle name="Обычный 10" xfId="687"/>
    <cellStyle name="Обычный 10 2" xfId="688"/>
    <cellStyle name="Обычный 10 3" xfId="689"/>
    <cellStyle name="Обычный 11" xfId="690"/>
    <cellStyle name="Обычный 11 10" xfId="691"/>
    <cellStyle name="Обычный 11 11" xfId="692"/>
    <cellStyle name="Обычный 11 12" xfId="693"/>
    <cellStyle name="Обычный 11 12 2" xfId="694"/>
    <cellStyle name="Обычный 11 2" xfId="695"/>
    <cellStyle name="Обычный 11 2 2" xfId="696"/>
    <cellStyle name="Обычный 11 3" xfId="697"/>
    <cellStyle name="Обычный 11 4" xfId="698"/>
    <cellStyle name="Обычный 11 5" xfId="699"/>
    <cellStyle name="Обычный 11 6" xfId="700"/>
    <cellStyle name="Обычный 11 7" xfId="701"/>
    <cellStyle name="Обычный 11 8" xfId="702"/>
    <cellStyle name="Обычный 11 9" xfId="703"/>
    <cellStyle name="Обычный 12" xfId="704"/>
    <cellStyle name="Обычный 12 2" xfId="705"/>
    <cellStyle name="Обычный 12 2 2" xfId="706"/>
    <cellStyle name="Обычный 12_viera-16.06" xfId="707"/>
    <cellStyle name="Обычный 13 2" xfId="708"/>
    <cellStyle name="Обычный 14" xfId="709"/>
    <cellStyle name="Обычный 14 2" xfId="710"/>
    <cellStyle name="Обычный 14 3" xfId="711"/>
    <cellStyle name="Обычный 14 4" xfId="712"/>
    <cellStyle name="Обычный 14 5" xfId="713"/>
    <cellStyle name="Обычный 14 6" xfId="714"/>
    <cellStyle name="Обычный 15" xfId="715"/>
    <cellStyle name="Обычный 15 2" xfId="716"/>
    <cellStyle name="Обычный 16" xfId="717"/>
    <cellStyle name="Обычный 17" xfId="718"/>
    <cellStyle name="Обычный 17 2" xfId="719"/>
    <cellStyle name="Обычный 17 3" xfId="720"/>
    <cellStyle name="Обычный 17 4" xfId="721"/>
    <cellStyle name="Обычный 17 5" xfId="722"/>
    <cellStyle name="Обычный 17 6" xfId="723"/>
    <cellStyle name="Обычный 17 7" xfId="724"/>
    <cellStyle name="Обычный 18" xfId="725"/>
    <cellStyle name="Обычный 18 2" xfId="726"/>
    <cellStyle name="Обычный 18 3" xfId="727"/>
    <cellStyle name="Обычный 19" xfId="728"/>
    <cellStyle name="Обычный 2" xfId="729"/>
    <cellStyle name="Обычный 2 10" xfId="730"/>
    <cellStyle name="Обычный 2 10 2" xfId="731"/>
    <cellStyle name="Обычный 2 11" xfId="732"/>
    <cellStyle name="Обычный 2 12" xfId="733"/>
    <cellStyle name="Обычный 2 13" xfId="734"/>
    <cellStyle name="Обычный 2 14" xfId="735"/>
    <cellStyle name="Обычный 2 14 10" xfId="736"/>
    <cellStyle name="Обычный 2 14 10 2" xfId="737"/>
    <cellStyle name="Обычный 2 14 11" xfId="738"/>
    <cellStyle name="Обычный 2 14 12" xfId="739"/>
    <cellStyle name="Обычный 2 14 2" xfId="740"/>
    <cellStyle name="Обычный 2 14 2 2" xfId="741"/>
    <cellStyle name="Обычный 2 14 3" xfId="742"/>
    <cellStyle name="Обычный 2 14 4" xfId="743"/>
    <cellStyle name="Обычный 2 14 5" xfId="744"/>
    <cellStyle name="Обычный 2 14 6" xfId="745"/>
    <cellStyle name="Обычный 2 14 7" xfId="746"/>
    <cellStyle name="Обычный 2 14 8" xfId="747"/>
    <cellStyle name="Обычный 2 14 9" xfId="748"/>
    <cellStyle name="Обычный 2 15" xfId="749"/>
    <cellStyle name="Обычный 2 16" xfId="750"/>
    <cellStyle name="Обычный 2 17" xfId="751"/>
    <cellStyle name="Обычный 2 18" xfId="752"/>
    <cellStyle name="Обычный 2 19" xfId="753"/>
    <cellStyle name="Обычный 2 2" xfId="754"/>
    <cellStyle name="Обычный 2 2 10" xfId="755"/>
    <cellStyle name="Обычный 2 2 10 2" xfId="756"/>
    <cellStyle name="Обычный 2 2 11" xfId="757"/>
    <cellStyle name="Обычный 2 2 12" xfId="758"/>
    <cellStyle name="Обычный 2 2 13" xfId="759"/>
    <cellStyle name="Обычный 2 2 14" xfId="760"/>
    <cellStyle name="Обычный 2 2 15" xfId="761"/>
    <cellStyle name="Обычный 2 2 16" xfId="762"/>
    <cellStyle name="Обычный 2 2 17" xfId="763"/>
    <cellStyle name="Обычный 2 2 2" xfId="764"/>
    <cellStyle name="Обычный 2 2 2 2" xfId="765"/>
    <cellStyle name="Обычный 2 2 2 2 2" xfId="766"/>
    <cellStyle name="Обычный 2 2 2 2 3" xfId="767"/>
    <cellStyle name="Обычный 2 2 2 2 4" xfId="768"/>
    <cellStyle name="Обычный 2 2 2 2 5" xfId="769"/>
    <cellStyle name="Обычный 2 2 2 3" xfId="770"/>
    <cellStyle name="Обычный 2 2 2 3 2" xfId="771"/>
    <cellStyle name="Обычный 2 2 2 4" xfId="772"/>
    <cellStyle name="Обычный 2 2 2 4 2" xfId="773"/>
    <cellStyle name="Обычный 2 2 2 4 3" xfId="774"/>
    <cellStyle name="Обычный 2 2 2 4 4" xfId="775"/>
    <cellStyle name="Обычный 2 2 2 5" xfId="776"/>
    <cellStyle name="Обычный 2 2 2 5 2" xfId="777"/>
    <cellStyle name="Обычный 2 2 2 5 3" xfId="778"/>
    <cellStyle name="Обычный 2 2 2 5 4" xfId="779"/>
    <cellStyle name="Обычный 2 2 2 6" xfId="780"/>
    <cellStyle name="Обычный 2 2 2 7" xfId="781"/>
    <cellStyle name="Обычный 2 2 2 8" xfId="782"/>
    <cellStyle name="Обычный 2 2 2 9" xfId="783"/>
    <cellStyle name="Обычный 2 2 3" xfId="784"/>
    <cellStyle name="Обычный 2 2 3 2" xfId="785"/>
    <cellStyle name="Обычный 2 2 3 2 2" xfId="786"/>
    <cellStyle name="Обычный 2 2 3 2 3" xfId="787"/>
    <cellStyle name="Обычный 2 2 3 3" xfId="788"/>
    <cellStyle name="Обычный 2 2 3 4" xfId="789"/>
    <cellStyle name="Обычный 2 2 3 5" xfId="790"/>
    <cellStyle name="Обычный 2 2 3 6" xfId="791"/>
    <cellStyle name="Обычный 2 2 3 7" xfId="792"/>
    <cellStyle name="Обычный 2 2 3 8" xfId="793"/>
    <cellStyle name="Обычный 2 2 4" xfId="794"/>
    <cellStyle name="Обычный 2 2 4 2" xfId="795"/>
    <cellStyle name="Обычный 2 2 4 3" xfId="796"/>
    <cellStyle name="Обычный 2 2 4 4" xfId="797"/>
    <cellStyle name="Обычный 2 2 5" xfId="798"/>
    <cellStyle name="Обычный 2 2 5 2" xfId="799"/>
    <cellStyle name="Обычный 2 2 5 3" xfId="800"/>
    <cellStyle name="Обычный 2 2 5 4" xfId="801"/>
    <cellStyle name="Обычный 2 2 6" xfId="802"/>
    <cellStyle name="Обычный 2 2 7" xfId="803"/>
    <cellStyle name="Обычный 2 2 8" xfId="804"/>
    <cellStyle name="Обычный 2 2 9" xfId="805"/>
    <cellStyle name="Обычный 2 2_База1 (version 1)" xfId="806"/>
    <cellStyle name="Обычный 2 20" xfId="807"/>
    <cellStyle name="Обычный 2 21" xfId="808"/>
    <cellStyle name="Обычный 2 22" xfId="809"/>
    <cellStyle name="Обычный 2 23" xfId="810"/>
    <cellStyle name="Обычный 2 24" xfId="811"/>
    <cellStyle name="Обычный 2 24 2" xfId="812"/>
    <cellStyle name="Обычный 2 24 3" xfId="813"/>
    <cellStyle name="Обычный 2 24 4" xfId="814"/>
    <cellStyle name="Обычный 2 24 5" xfId="815"/>
    <cellStyle name="Обычный 2 25" xfId="816"/>
    <cellStyle name="Обычный 2 26" xfId="817"/>
    <cellStyle name="Обычный 2 27" xfId="818"/>
    <cellStyle name="Обычный 2 28" xfId="819"/>
    <cellStyle name="Обычный 2 29" xfId="820"/>
    <cellStyle name="Обычный 2 3" xfId="821"/>
    <cellStyle name="Обычный 2 3 2" xfId="822"/>
    <cellStyle name="Обычный 2 3 2 2" xfId="823"/>
    <cellStyle name="Обычный 2 3 2 3" xfId="824"/>
    <cellStyle name="Обычный 2 3 3" xfId="825"/>
    <cellStyle name="Обычный 2 3 4" xfId="826"/>
    <cellStyle name="Обычный 2 3 5" xfId="827"/>
    <cellStyle name="Обычный 2 3 6" xfId="828"/>
    <cellStyle name="Обычный 2 3 7" xfId="829"/>
    <cellStyle name="Обычный 2 3 8" xfId="830"/>
    <cellStyle name="Обычный 2 3 9" xfId="831"/>
    <cellStyle name="Обычный 2 3_viera-16.06" xfId="832"/>
    <cellStyle name="Обычный 2 30" xfId="833"/>
    <cellStyle name="Обычный 2 31" xfId="834"/>
    <cellStyle name="Обычный 2 32" xfId="835"/>
    <cellStyle name="Обычный 2 33" xfId="836"/>
    <cellStyle name="Обычный 2 33 2" xfId="837"/>
    <cellStyle name="Обычный 2 34" xfId="838"/>
    <cellStyle name="Обычный 2 35" xfId="839"/>
    <cellStyle name="Обычный 2 36" xfId="840"/>
    <cellStyle name="Обычный 2 37" xfId="841"/>
    <cellStyle name="Обычный 2 38" xfId="842"/>
    <cellStyle name="Обычный 2 39" xfId="843"/>
    <cellStyle name="Обычный 2 4" xfId="844"/>
    <cellStyle name="Обычный 2 4 10" xfId="845"/>
    <cellStyle name="Обычный 2 4 2" xfId="846"/>
    <cellStyle name="Обычный 2 4 2 2" xfId="847"/>
    <cellStyle name="Обычный 2 4 2 3" xfId="848"/>
    <cellStyle name="Обычный 2 4 3" xfId="849"/>
    <cellStyle name="Обычный 2 4 4" xfId="850"/>
    <cellStyle name="Обычный 2 4 5" xfId="851"/>
    <cellStyle name="Обычный 2 4 6" xfId="852"/>
    <cellStyle name="Обычный 2 4 7" xfId="853"/>
    <cellStyle name="Обычный 2 4 8" xfId="854"/>
    <cellStyle name="Обычный 2 4 9" xfId="855"/>
    <cellStyle name="Обычный 2 40" xfId="856"/>
    <cellStyle name="Обычный 2 47" xfId="857"/>
    <cellStyle name="Обычный 2 5" xfId="858"/>
    <cellStyle name="Обычный 2 5 2" xfId="859"/>
    <cellStyle name="Обычный 2 5 2 2" xfId="860"/>
    <cellStyle name="Обычный 2 5 3" xfId="861"/>
    <cellStyle name="Обычный 2 5 3 2" xfId="862"/>
    <cellStyle name="Обычный 2 5 3 3" xfId="863"/>
    <cellStyle name="Обычный 2 51" xfId="864"/>
    <cellStyle name="Обычный 2 6" xfId="865"/>
    <cellStyle name="Обычный 2 6 2" xfId="866"/>
    <cellStyle name="Обычный 2 6 2 2" xfId="867"/>
    <cellStyle name="Обычный 2 6 2 3" xfId="868"/>
    <cellStyle name="Обычный 2 7" xfId="869"/>
    <cellStyle name="Обычный 2 7 2" xfId="870"/>
    <cellStyle name="Обычный 2 8" xfId="871"/>
    <cellStyle name="Обычный 2 9" xfId="872"/>
    <cellStyle name="Обычный 2_Выездка ноябрь 2010 г." xfId="873"/>
    <cellStyle name="Обычный 20" xfId="874"/>
    <cellStyle name="Обычный 21" xfId="875"/>
    <cellStyle name="Обычный 22" xfId="876"/>
    <cellStyle name="Обычный 23" xfId="877"/>
    <cellStyle name="Обычный 24" xfId="878"/>
    <cellStyle name="Обычный 25" xfId="879"/>
    <cellStyle name="Обычный 26" xfId="880"/>
    <cellStyle name="Обычный 29" xfId="881"/>
    <cellStyle name="Обычный 3" xfId="882"/>
    <cellStyle name="Обычный 3 10" xfId="883"/>
    <cellStyle name="Обычный 3 11" xfId="884"/>
    <cellStyle name="Обычный 3 12" xfId="885"/>
    <cellStyle name="Обычный 3 13" xfId="886"/>
    <cellStyle name="Обычный 3 13 2" xfId="887"/>
    <cellStyle name="Обычный 3 13_pudost_16-07_17_startovye" xfId="888"/>
    <cellStyle name="Обычный 3 14" xfId="889"/>
    <cellStyle name="Обычный 3 15" xfId="890"/>
    <cellStyle name="Обычный 3 16" xfId="891"/>
    <cellStyle name="Обычный 3 17" xfId="892"/>
    <cellStyle name="Обычный 3 18" xfId="893"/>
    <cellStyle name="Обычный 3 19" xfId="894"/>
    <cellStyle name="Обычный 3 2" xfId="895"/>
    <cellStyle name="Обычный 3 2 10" xfId="896"/>
    <cellStyle name="Обычный 3 2 11" xfId="897"/>
    <cellStyle name="Обычный 3 2 2" xfId="898"/>
    <cellStyle name="Обычный 3 2 2 10" xfId="899"/>
    <cellStyle name="Обычный 3 2 2 2" xfId="900"/>
    <cellStyle name="Обычный 3 2 2 2 2" xfId="901"/>
    <cellStyle name="Обычный 3 2 2 3" xfId="902"/>
    <cellStyle name="Обычный 3 2 2 4" xfId="903"/>
    <cellStyle name="Обычный 3 2 2 5" xfId="904"/>
    <cellStyle name="Обычный 3 2 2 6" xfId="905"/>
    <cellStyle name="Обычный 3 2 2 7" xfId="906"/>
    <cellStyle name="Обычный 3 2 2 8" xfId="907"/>
    <cellStyle name="Обычный 3 2 2 9" xfId="908"/>
    <cellStyle name="Обычный 3 2 3" xfId="909"/>
    <cellStyle name="Обычный 3 2 4" xfId="910"/>
    <cellStyle name="Обычный 3 2 4 2" xfId="911"/>
    <cellStyle name="Обычный 3 2 4_viera-16.06" xfId="912"/>
    <cellStyle name="Обычный 3 2 5" xfId="913"/>
    <cellStyle name="Обычный 3 2 6" xfId="914"/>
    <cellStyle name="Обычный 3 2 7" xfId="915"/>
    <cellStyle name="Обычный 3 2 8" xfId="916"/>
    <cellStyle name="Обычный 3 2 9" xfId="917"/>
    <cellStyle name="Обычный 3 20" xfId="918"/>
    <cellStyle name="Обычный 3 21" xfId="919"/>
    <cellStyle name="Обычный 3 3" xfId="920"/>
    <cellStyle name="Обычный 3 3 2" xfId="921"/>
    <cellStyle name="Обычный 3 3 3" xfId="922"/>
    <cellStyle name="Обычный 3 4" xfId="923"/>
    <cellStyle name="Обычный 3 5" xfId="924"/>
    <cellStyle name="Обычный 3 5 2" xfId="925"/>
    <cellStyle name="Обычный 3 5 3" xfId="926"/>
    <cellStyle name="Обычный 3 6" xfId="927"/>
    <cellStyle name="Обычный 3 7" xfId="928"/>
    <cellStyle name="Обычный 3 8" xfId="929"/>
    <cellStyle name="Обычный 3 9" xfId="930"/>
    <cellStyle name="Обычный 30" xfId="931"/>
    <cellStyle name="Обычный 31" xfId="932"/>
    <cellStyle name="Обычный 34" xfId="933"/>
    <cellStyle name="Обычный 35" xfId="934"/>
    <cellStyle name="Обычный 36" xfId="935"/>
    <cellStyle name="Обычный 39" xfId="936"/>
    <cellStyle name="Обычный 4" xfId="937"/>
    <cellStyle name="Обычный 4 10" xfId="938"/>
    <cellStyle name="Обычный 4 11" xfId="939"/>
    <cellStyle name="Обычный 4 12" xfId="940"/>
    <cellStyle name="Обычный 4 13" xfId="941"/>
    <cellStyle name="Обычный 4 14" xfId="942"/>
    <cellStyle name="Обычный 4 14 2" xfId="943"/>
    <cellStyle name="Обычный 4 14 3" xfId="944"/>
    <cellStyle name="Обычный 4 14 4" xfId="945"/>
    <cellStyle name="Обычный 4 15" xfId="946"/>
    <cellStyle name="Обычный 4 16" xfId="947"/>
    <cellStyle name="Обычный 4 17" xfId="948"/>
    <cellStyle name="Обычный 4 2" xfId="949"/>
    <cellStyle name="Обычный 4 2 2" xfId="950"/>
    <cellStyle name="Обычный 4 2 3" xfId="951"/>
    <cellStyle name="Обычный 4 3" xfId="952"/>
    <cellStyle name="Обычный 4 4" xfId="953"/>
    <cellStyle name="Обычный 4 5" xfId="954"/>
    <cellStyle name="Обычный 4 6" xfId="955"/>
    <cellStyle name="Обычный 4 7" xfId="956"/>
    <cellStyle name="Обычный 4 8" xfId="957"/>
    <cellStyle name="Обычный 4 9" xfId="958"/>
    <cellStyle name="Обычный 40" xfId="959"/>
    <cellStyle name="Обычный 42" xfId="960"/>
    <cellStyle name="Обычный 43" xfId="961"/>
    <cellStyle name="Обычный 45" xfId="962"/>
    <cellStyle name="Обычный 5" xfId="963"/>
    <cellStyle name="Обычный 5 10" xfId="964"/>
    <cellStyle name="Обычный 5 11" xfId="965"/>
    <cellStyle name="Обычный 5 12" xfId="966"/>
    <cellStyle name="Обычный 5 13" xfId="967"/>
    <cellStyle name="Обычный 5 14" xfId="968"/>
    <cellStyle name="Обычный 5 15" xfId="969"/>
    <cellStyle name="Обычный 5 16" xfId="970"/>
    <cellStyle name="Обычный 5 17" xfId="971"/>
    <cellStyle name="Обычный 5 18" xfId="972"/>
    <cellStyle name="Обычный 5 19" xfId="973"/>
    <cellStyle name="Обычный 5 2" xfId="974"/>
    <cellStyle name="Обычный 5 2 2" xfId="975"/>
    <cellStyle name="Обычный 5 2 3" xfId="976"/>
    <cellStyle name="Обычный 5 20" xfId="977"/>
    <cellStyle name="Обычный 5 21" xfId="978"/>
    <cellStyle name="Обычный 5 3" xfId="979"/>
    <cellStyle name="Обычный 5 3 2" xfId="980"/>
    <cellStyle name="Обычный 5 3 3" xfId="981"/>
    <cellStyle name="Обычный 5 4" xfId="982"/>
    <cellStyle name="Обычный 5 4 2" xfId="983"/>
    <cellStyle name="Обычный 5 5" xfId="984"/>
    <cellStyle name="Обычный 5 6" xfId="985"/>
    <cellStyle name="Обычный 5 7" xfId="986"/>
    <cellStyle name="Обычный 5 8" xfId="987"/>
    <cellStyle name="Обычный 5 9" xfId="988"/>
    <cellStyle name="Обычный 5_15_06_2014_prinevskoe" xfId="989"/>
    <cellStyle name="Обычный 6" xfId="990"/>
    <cellStyle name="Обычный 6 10" xfId="991"/>
    <cellStyle name="Обычный 6 11" xfId="992"/>
    <cellStyle name="Обычный 6 12" xfId="993"/>
    <cellStyle name="Обычный 6 13" xfId="994"/>
    <cellStyle name="Обычный 6 14" xfId="995"/>
    <cellStyle name="Обычный 6 15" xfId="996"/>
    <cellStyle name="Обычный 6 16" xfId="997"/>
    <cellStyle name="Обычный 6 17" xfId="998"/>
    <cellStyle name="Обычный 6 2" xfId="999"/>
    <cellStyle name="Обычный 6 2 2" xfId="1000"/>
    <cellStyle name="Обычный 6 3" xfId="1001"/>
    <cellStyle name="Обычный 6 4" xfId="1002"/>
    <cellStyle name="Обычный 6 5" xfId="1003"/>
    <cellStyle name="Обычный 6 6" xfId="1004"/>
    <cellStyle name="Обычный 6 7" xfId="1005"/>
    <cellStyle name="Обычный 6 8" xfId="1006"/>
    <cellStyle name="Обычный 6 9" xfId="1007"/>
    <cellStyle name="Обычный 7" xfId="1008"/>
    <cellStyle name="Обычный 7 10" xfId="1009"/>
    <cellStyle name="Обычный 7 11" xfId="1010"/>
    <cellStyle name="Обычный 7 12" xfId="1011"/>
    <cellStyle name="Обычный 7 2" xfId="1012"/>
    <cellStyle name="Обычный 7 3" xfId="1013"/>
    <cellStyle name="Обычный 7 4" xfId="1014"/>
    <cellStyle name="Обычный 7 5" xfId="1015"/>
    <cellStyle name="Обычный 7 6" xfId="1016"/>
    <cellStyle name="Обычный 7 7" xfId="1017"/>
    <cellStyle name="Обычный 7 8" xfId="1018"/>
    <cellStyle name="Обычный 7 9" xfId="1019"/>
    <cellStyle name="Обычный 7_viera-16.06" xfId="1020"/>
    <cellStyle name="Обычный 8" xfId="1021"/>
    <cellStyle name="Обычный 8 2" xfId="1022"/>
    <cellStyle name="Обычный 8 3" xfId="1023"/>
    <cellStyle name="Обычный 8 4" xfId="1024"/>
    <cellStyle name="Обычный 8_viera-16.06" xfId="1025"/>
    <cellStyle name="Обычный 9" xfId="1026"/>
    <cellStyle name="Обычный 9 2" xfId="1027"/>
    <cellStyle name="Обычный 9_viera-16.06" xfId="1028"/>
    <cellStyle name="Обычный_База" xfId="1029"/>
    <cellStyle name="Обычный_База 2 2 2" xfId="1030"/>
    <cellStyle name="Обычный_База_База1 2_База1 (version 1)" xfId="1031"/>
    <cellStyle name="Обычный_Выездка 1" xfId="1032"/>
    <cellStyle name="Обычный_Выездка 1 2" xfId="1033"/>
    <cellStyle name="Обычный_Выездка технические1" xfId="1034"/>
    <cellStyle name="Обычный_Выездка технические1 2" xfId="1035"/>
    <cellStyle name="Обычный_Выездка технические1 3" xfId="1036"/>
    <cellStyle name="Обычный_Выездка технические1 3 2" xfId="1037"/>
    <cellStyle name="Обычный_Выездка технические1 3_viera-16.06" xfId="1038"/>
    <cellStyle name="Обычный_Измайлово-2003" xfId="1039"/>
    <cellStyle name="Обычный_Измайлово-2003 2" xfId="1040"/>
    <cellStyle name="Обычный_Измайлово-2003_viera-16.06" xfId="1041"/>
    <cellStyle name="Обычный_конкур1" xfId="1042"/>
    <cellStyle name="Обычный_конкур1 2 2" xfId="1043"/>
    <cellStyle name="Обычный_Лист Microsoft Excel" xfId="1044"/>
    <cellStyle name="Обычный_Лист Microsoft Excel 10" xfId="1045"/>
    <cellStyle name="Обычный_Лист Microsoft Excel 11" xfId="1046"/>
    <cellStyle name="Обычный_Лист Microsoft Excel 2" xfId="1047"/>
    <cellStyle name="Обычный_Лист Microsoft Excel 2 12" xfId="1048"/>
    <cellStyle name="Обычный_Лист Microsoft Excel 2 3" xfId="1049"/>
    <cellStyle name="Обычный_Лист Microsoft Excel 3" xfId="1050"/>
    <cellStyle name="Обычный_Лист Microsoft Excel 3 2" xfId="1051"/>
    <cellStyle name="Обычный_Лист Microsoft Excel 3_viera-16.06" xfId="1052"/>
    <cellStyle name="Обычный_Лист Microsoft Excel 4" xfId="1053"/>
    <cellStyle name="Обычный_Лист Microsoft Excel 6" xfId="1054"/>
    <cellStyle name="Обычный_Орел" xfId="1055"/>
    <cellStyle name="Обычный_Орел 11 2" xfId="1056"/>
    <cellStyle name="Обычный_Россия (В) юниоры 2_Стартовые 04-06.04.13 2" xfId="1057"/>
    <cellStyle name="Обычный_Форма технических_конкур" xfId="1058"/>
    <cellStyle name="Followed Hyperlink" xfId="1059"/>
    <cellStyle name="Плохой" xfId="1060"/>
    <cellStyle name="Плохой 2" xfId="1061"/>
    <cellStyle name="Плохой 3" xfId="1062"/>
    <cellStyle name="Плохой 4" xfId="1063"/>
    <cellStyle name="Пояснение" xfId="1064"/>
    <cellStyle name="Пояснение 2" xfId="1065"/>
    <cellStyle name="Пояснение 3" xfId="1066"/>
    <cellStyle name="Примечание" xfId="1067"/>
    <cellStyle name="Примечание 2" xfId="1068"/>
    <cellStyle name="Примечание 3" xfId="1069"/>
    <cellStyle name="Примечание 4" xfId="1070"/>
    <cellStyle name="Примечание 5" xfId="1071"/>
    <cellStyle name="Percent" xfId="1072"/>
    <cellStyle name="Процентный 2" xfId="1073"/>
    <cellStyle name="Связанная ячейка" xfId="1074"/>
    <cellStyle name="Связанная ячейка 2" xfId="1075"/>
    <cellStyle name="Связанная ячейка 3" xfId="1076"/>
    <cellStyle name="Текст предупреждения" xfId="1077"/>
    <cellStyle name="Текст предупреждения 2" xfId="1078"/>
    <cellStyle name="Текст предупреждения 3" xfId="1079"/>
    <cellStyle name="Comma" xfId="1080"/>
    <cellStyle name="Comma [0]" xfId="1081"/>
    <cellStyle name="Финансовый 2" xfId="1082"/>
    <cellStyle name="Финансовый 2 2" xfId="1083"/>
    <cellStyle name="Финансовый 2 2 2" xfId="1084"/>
    <cellStyle name="Финансовый 2 2 2 2" xfId="1085"/>
    <cellStyle name="Финансовый 2 2 3" xfId="1086"/>
    <cellStyle name="Финансовый 2 2 4" xfId="1087"/>
    <cellStyle name="Финансовый 2 2 4 2" xfId="1088"/>
    <cellStyle name="Финансовый 2 2 5" xfId="1089"/>
    <cellStyle name="Финансовый 2 2 5 2" xfId="1090"/>
    <cellStyle name="Финансовый 2 2 6" xfId="1091"/>
    <cellStyle name="Финансовый 2 2 6 2" xfId="1092"/>
    <cellStyle name="Финансовый 2 3" xfId="1093"/>
    <cellStyle name="Финансовый 2 3 2" xfId="1094"/>
    <cellStyle name="Финансовый 2 4" xfId="1095"/>
    <cellStyle name="Финансовый 2 4 2" xfId="1096"/>
    <cellStyle name="Финансовый 3" xfId="1097"/>
    <cellStyle name="Финансовый 3 2" xfId="1098"/>
    <cellStyle name="Финансовый 4" xfId="1099"/>
    <cellStyle name="Хороший" xfId="1100"/>
    <cellStyle name="Хороший 2" xfId="1101"/>
    <cellStyle name="Хороший 3" xfId="1102"/>
    <cellStyle name="Хороший 4" xfId="1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104775</xdr:rowOff>
    </xdr:from>
    <xdr:to>
      <xdr:col>3</xdr:col>
      <xdr:colOff>1181100</xdr:colOff>
      <xdr:row>1</xdr:row>
      <xdr:rowOff>28575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1171575</xdr:colOff>
      <xdr:row>0</xdr:row>
      <xdr:rowOff>38100</xdr:rowOff>
    </xdr:from>
    <xdr:to>
      <xdr:col>11</xdr:col>
      <xdr:colOff>504825</xdr:colOff>
      <xdr:row>2</xdr:row>
      <xdr:rowOff>9525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3810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2</xdr:col>
      <xdr:colOff>47625</xdr:colOff>
      <xdr:row>0</xdr:row>
      <xdr:rowOff>657225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04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1333500</xdr:colOff>
      <xdr:row>0</xdr:row>
      <xdr:rowOff>104775</xdr:rowOff>
    </xdr:from>
    <xdr:to>
      <xdr:col>5</xdr:col>
      <xdr:colOff>171450</xdr:colOff>
      <xdr:row>1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104775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0</xdr:row>
      <xdr:rowOff>104775</xdr:rowOff>
    </xdr:from>
    <xdr:to>
      <xdr:col>3</xdr:col>
      <xdr:colOff>1123950</xdr:colOff>
      <xdr:row>1</xdr:row>
      <xdr:rowOff>114300</xdr:rowOff>
    </xdr:to>
    <xdr:pic>
      <xdr:nvPicPr>
        <xdr:cNvPr id="3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04775"/>
          <a:ext cx="1133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28575</xdr:rowOff>
    </xdr:from>
    <xdr:to>
      <xdr:col>3</xdr:col>
      <xdr:colOff>723900</xdr:colOff>
      <xdr:row>0</xdr:row>
      <xdr:rowOff>581025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819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0</xdr:row>
      <xdr:rowOff>0</xdr:rowOff>
    </xdr:from>
    <xdr:to>
      <xdr:col>4</xdr:col>
      <xdr:colOff>209550</xdr:colOff>
      <xdr:row>1</xdr:row>
      <xdr:rowOff>38100</xdr:rowOff>
    </xdr:to>
    <xdr:pic>
      <xdr:nvPicPr>
        <xdr:cNvPr id="2" name="Picture 7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9525</xdr:rowOff>
    </xdr:from>
    <xdr:to>
      <xdr:col>4</xdr:col>
      <xdr:colOff>152400</xdr:colOff>
      <xdr:row>1</xdr:row>
      <xdr:rowOff>133350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0</xdr:row>
      <xdr:rowOff>57150</xdr:rowOff>
    </xdr:from>
    <xdr:to>
      <xdr:col>6</xdr:col>
      <xdr:colOff>485775</xdr:colOff>
      <xdr:row>1</xdr:row>
      <xdr:rowOff>171450</xdr:rowOff>
    </xdr:to>
    <xdr:pic>
      <xdr:nvPicPr>
        <xdr:cNvPr id="2" name="Picture 4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5715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</xdr:row>
      <xdr:rowOff>219075</xdr:rowOff>
    </xdr:from>
    <xdr:to>
      <xdr:col>3</xdr:col>
      <xdr:colOff>552450</xdr:colOff>
      <xdr:row>1</xdr:row>
      <xdr:rowOff>771525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19075"/>
          <a:ext cx="819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1</xdr:row>
      <xdr:rowOff>190500</xdr:rowOff>
    </xdr:from>
    <xdr:to>
      <xdr:col>5</xdr:col>
      <xdr:colOff>19050</xdr:colOff>
      <xdr:row>1</xdr:row>
      <xdr:rowOff>828675</xdr:rowOff>
    </xdr:to>
    <xdr:pic>
      <xdr:nvPicPr>
        <xdr:cNvPr id="2" name="Picture 6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53"/>
  <sheetViews>
    <sheetView view="pageBreakPreview" zoomScale="75" zoomScaleSheetLayoutView="75" workbookViewId="0" topLeftCell="A1">
      <pane ySplit="6" topLeftCell="BM40" activePane="bottomLeft" state="frozen"/>
      <selection pane="topLeft" activeCell="A1" sqref="A1"/>
      <selection pane="bottomLeft" activeCell="K43" sqref="K43"/>
    </sheetView>
  </sheetViews>
  <sheetFormatPr defaultColWidth="9.140625" defaultRowHeight="12.75"/>
  <cols>
    <col min="1" max="1" width="5.57421875" style="48" customWidth="1"/>
    <col min="2" max="3" width="4.28125" style="48" hidden="1" customWidth="1"/>
    <col min="4" max="4" width="18.00390625" style="46" customWidth="1"/>
    <col min="5" max="5" width="7.421875" style="46" customWidth="1"/>
    <col min="6" max="6" width="5.57421875" style="46" customWidth="1"/>
    <col min="7" max="7" width="28.8515625" style="46" customWidth="1"/>
    <col min="8" max="8" width="8.421875" style="46" customWidth="1"/>
    <col min="9" max="9" width="14.8515625" style="49" customWidth="1"/>
    <col min="10" max="10" width="15.00390625" style="49" customWidth="1"/>
    <col min="11" max="11" width="22.8515625" style="50" customWidth="1"/>
    <col min="12" max="12" width="13.8515625" style="46" customWidth="1"/>
    <col min="13" max="16384" width="9.140625" style="46" customWidth="1"/>
  </cols>
  <sheetData>
    <row r="1" spans="1:12" ht="57" customHeight="1">
      <c r="A1" s="243" t="s">
        <v>212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1:12" s="71" customFormat="1" ht="12.75" customHeight="1">
      <c r="A2" s="244" t="s">
        <v>165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s="71" customFormat="1" ht="45.75" customHeight="1">
      <c r="A3" s="244" t="s">
        <v>266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spans="1:12" ht="15.75" customHeight="1">
      <c r="A4" s="245" t="s">
        <v>144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5" spans="1:12" s="77" customFormat="1" ht="15" customHeight="1">
      <c r="A5" s="72" t="s">
        <v>128</v>
      </c>
      <c r="B5" s="73"/>
      <c r="C5" s="73"/>
      <c r="D5" s="74"/>
      <c r="E5" s="74"/>
      <c r="F5" s="74"/>
      <c r="G5" s="75"/>
      <c r="H5" s="75"/>
      <c r="I5" s="76"/>
      <c r="J5" s="76"/>
      <c r="L5" s="78" t="s">
        <v>244</v>
      </c>
    </row>
    <row r="6" spans="1:12" s="47" customFormat="1" ht="60" customHeight="1">
      <c r="A6" s="79" t="s">
        <v>145</v>
      </c>
      <c r="B6" s="79" t="s">
        <v>146</v>
      </c>
      <c r="C6" s="79" t="s">
        <v>160</v>
      </c>
      <c r="D6" s="80" t="s">
        <v>158</v>
      </c>
      <c r="E6" s="80" t="s">
        <v>147</v>
      </c>
      <c r="F6" s="79" t="s">
        <v>161</v>
      </c>
      <c r="G6" s="80" t="s">
        <v>159</v>
      </c>
      <c r="H6" s="80" t="s">
        <v>147</v>
      </c>
      <c r="I6" s="80" t="s">
        <v>148</v>
      </c>
      <c r="J6" s="80" t="s">
        <v>149</v>
      </c>
      <c r="K6" s="80" t="s">
        <v>150</v>
      </c>
      <c r="L6" s="187" t="s">
        <v>151</v>
      </c>
    </row>
    <row r="7" spans="1:216" s="140" customFormat="1" ht="37.5" customHeight="1">
      <c r="A7" s="61">
        <v>1</v>
      </c>
      <c r="B7" s="128"/>
      <c r="C7" s="128"/>
      <c r="D7" s="129" t="s">
        <v>78</v>
      </c>
      <c r="E7" s="130" t="s">
        <v>79</v>
      </c>
      <c r="F7" s="135" t="s">
        <v>152</v>
      </c>
      <c r="G7" s="132" t="s">
        <v>263</v>
      </c>
      <c r="H7" s="133" t="s">
        <v>264</v>
      </c>
      <c r="I7" s="134" t="s">
        <v>265</v>
      </c>
      <c r="J7" s="142" t="s">
        <v>191</v>
      </c>
      <c r="K7" s="136" t="s">
        <v>254</v>
      </c>
      <c r="L7" s="137" t="s">
        <v>215</v>
      </c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9"/>
      <c r="HA7" s="139"/>
      <c r="HB7" s="139"/>
      <c r="HC7" s="139"/>
      <c r="HD7" s="139"/>
      <c r="HE7" s="139"/>
      <c r="HF7" s="139"/>
      <c r="HG7" s="139"/>
      <c r="HH7" s="139"/>
    </row>
    <row r="8" spans="1:216" s="140" customFormat="1" ht="37.5" customHeight="1">
      <c r="A8" s="61">
        <v>2</v>
      </c>
      <c r="B8" s="128"/>
      <c r="C8" s="128"/>
      <c r="D8" s="191" t="s">
        <v>73</v>
      </c>
      <c r="E8" s="192" t="s">
        <v>69</v>
      </c>
      <c r="F8" s="193">
        <v>1</v>
      </c>
      <c r="G8" s="194" t="s">
        <v>74</v>
      </c>
      <c r="H8" s="195" t="s">
        <v>70</v>
      </c>
      <c r="I8" s="196" t="s">
        <v>71</v>
      </c>
      <c r="J8" s="150" t="s">
        <v>191</v>
      </c>
      <c r="K8" s="150" t="s">
        <v>72</v>
      </c>
      <c r="L8" s="188" t="s">
        <v>192</v>
      </c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9"/>
      <c r="HA8" s="139"/>
      <c r="HB8" s="139"/>
      <c r="HC8" s="139"/>
      <c r="HD8" s="139"/>
      <c r="HE8" s="139"/>
      <c r="HF8" s="139"/>
      <c r="HG8" s="139"/>
      <c r="HH8" s="139"/>
    </row>
    <row r="9" spans="1:12" s="47" customFormat="1" ht="42" customHeight="1">
      <c r="A9" s="61">
        <v>3</v>
      </c>
      <c r="B9" s="62"/>
      <c r="C9" s="62"/>
      <c r="D9" s="88" t="s">
        <v>216</v>
      </c>
      <c r="E9" s="83" t="s">
        <v>217</v>
      </c>
      <c r="F9" s="85" t="s">
        <v>152</v>
      </c>
      <c r="G9" s="87" t="s">
        <v>32</v>
      </c>
      <c r="H9" s="84" t="s">
        <v>90</v>
      </c>
      <c r="I9" s="126" t="s">
        <v>91</v>
      </c>
      <c r="J9" s="125" t="s">
        <v>224</v>
      </c>
      <c r="K9" s="186" t="s">
        <v>27</v>
      </c>
      <c r="L9" s="188" t="s">
        <v>215</v>
      </c>
    </row>
    <row r="10" spans="1:216" s="140" customFormat="1" ht="37.5" customHeight="1">
      <c r="A10" s="61">
        <v>4</v>
      </c>
      <c r="B10" s="128"/>
      <c r="C10" s="128"/>
      <c r="D10" s="129" t="s">
        <v>247</v>
      </c>
      <c r="E10" s="130" t="s">
        <v>248</v>
      </c>
      <c r="F10" s="131" t="s">
        <v>213</v>
      </c>
      <c r="G10" s="132" t="s">
        <v>249</v>
      </c>
      <c r="H10" s="133" t="s">
        <v>250</v>
      </c>
      <c r="I10" s="134" t="s">
        <v>251</v>
      </c>
      <c r="J10" s="134" t="s">
        <v>107</v>
      </c>
      <c r="K10" s="136" t="s">
        <v>252</v>
      </c>
      <c r="L10" s="137" t="s">
        <v>215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9"/>
      <c r="HA10" s="139"/>
      <c r="HB10" s="139"/>
      <c r="HC10" s="139"/>
      <c r="HD10" s="139"/>
      <c r="HE10" s="139"/>
      <c r="HF10" s="139"/>
      <c r="HG10" s="139"/>
      <c r="HH10" s="139"/>
    </row>
    <row r="11" spans="1:216" s="140" customFormat="1" ht="37.5" customHeight="1">
      <c r="A11" s="61">
        <v>5</v>
      </c>
      <c r="B11" s="128"/>
      <c r="C11" s="128"/>
      <c r="D11" s="129" t="s">
        <v>48</v>
      </c>
      <c r="E11" s="130" t="s">
        <v>49</v>
      </c>
      <c r="F11" s="131" t="s">
        <v>152</v>
      </c>
      <c r="G11" s="132" t="s">
        <v>47</v>
      </c>
      <c r="H11" s="133" t="s">
        <v>46</v>
      </c>
      <c r="I11" s="134" t="s">
        <v>251</v>
      </c>
      <c r="J11" s="134" t="s">
        <v>107</v>
      </c>
      <c r="K11" s="136" t="s">
        <v>37</v>
      </c>
      <c r="L11" s="137" t="s">
        <v>215</v>
      </c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  <c r="GE11" s="138"/>
      <c r="GF11" s="138"/>
      <c r="GG11" s="138"/>
      <c r="GH11" s="138"/>
      <c r="GI11" s="138"/>
      <c r="GJ11" s="138"/>
      <c r="GK11" s="138"/>
      <c r="GL11" s="138"/>
      <c r="GM11" s="138"/>
      <c r="GN11" s="138"/>
      <c r="GO11" s="138"/>
      <c r="GP11" s="138"/>
      <c r="GQ11" s="138"/>
      <c r="GR11" s="138"/>
      <c r="GS11" s="138"/>
      <c r="GT11" s="138"/>
      <c r="GU11" s="138"/>
      <c r="GV11" s="138"/>
      <c r="GW11" s="138"/>
      <c r="GX11" s="138"/>
      <c r="GY11" s="138"/>
      <c r="GZ11" s="139"/>
      <c r="HA11" s="139"/>
      <c r="HB11" s="139"/>
      <c r="HC11" s="139"/>
      <c r="HD11" s="139"/>
      <c r="HE11" s="139"/>
      <c r="HF11" s="139"/>
      <c r="HG11" s="139"/>
      <c r="HH11" s="139"/>
    </row>
    <row r="12" spans="1:216" s="140" customFormat="1" ht="37.5" customHeight="1">
      <c r="A12" s="61">
        <v>6</v>
      </c>
      <c r="B12" s="128"/>
      <c r="C12" s="128"/>
      <c r="D12" s="129" t="s">
        <v>59</v>
      </c>
      <c r="E12" s="130" t="s">
        <v>108</v>
      </c>
      <c r="F12" s="131" t="s">
        <v>152</v>
      </c>
      <c r="G12" s="132" t="s">
        <v>56</v>
      </c>
      <c r="H12" s="133" t="s">
        <v>57</v>
      </c>
      <c r="I12" s="134" t="s">
        <v>58</v>
      </c>
      <c r="J12" s="134" t="s">
        <v>107</v>
      </c>
      <c r="K12" s="136" t="s">
        <v>37</v>
      </c>
      <c r="L12" s="137" t="s">
        <v>215</v>
      </c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9"/>
      <c r="HA12" s="139"/>
      <c r="HB12" s="139"/>
      <c r="HC12" s="139"/>
      <c r="HD12" s="139"/>
      <c r="HE12" s="139"/>
      <c r="HF12" s="139"/>
      <c r="HG12" s="139"/>
      <c r="HH12" s="139"/>
    </row>
    <row r="13" spans="1:216" s="140" customFormat="1" ht="37.5" customHeight="1">
      <c r="A13" s="61">
        <v>7</v>
      </c>
      <c r="B13" s="128"/>
      <c r="C13" s="128"/>
      <c r="D13" s="129" t="s">
        <v>42</v>
      </c>
      <c r="E13" s="130" t="s">
        <v>43</v>
      </c>
      <c r="F13" s="131" t="s">
        <v>44</v>
      </c>
      <c r="G13" s="132" t="s">
        <v>45</v>
      </c>
      <c r="H13" s="133" t="s">
        <v>125</v>
      </c>
      <c r="I13" s="134" t="s">
        <v>251</v>
      </c>
      <c r="J13" s="134" t="s">
        <v>107</v>
      </c>
      <c r="K13" s="136" t="s">
        <v>37</v>
      </c>
      <c r="L13" s="137" t="s">
        <v>215</v>
      </c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9"/>
      <c r="HA13" s="139"/>
      <c r="HB13" s="139"/>
      <c r="HC13" s="139"/>
      <c r="HD13" s="139"/>
      <c r="HE13" s="139"/>
      <c r="HF13" s="139"/>
      <c r="HG13" s="139"/>
      <c r="HH13" s="139"/>
    </row>
    <row r="14" spans="1:216" s="140" customFormat="1" ht="37.5" customHeight="1">
      <c r="A14" s="61">
        <v>8</v>
      </c>
      <c r="B14" s="128"/>
      <c r="C14" s="128"/>
      <c r="D14" s="129" t="s">
        <v>42</v>
      </c>
      <c r="E14" s="130" t="s">
        <v>43</v>
      </c>
      <c r="F14" s="131" t="s">
        <v>44</v>
      </c>
      <c r="G14" s="132" t="s">
        <v>47</v>
      </c>
      <c r="H14" s="133" t="s">
        <v>46</v>
      </c>
      <c r="I14" s="134" t="s">
        <v>251</v>
      </c>
      <c r="J14" s="134" t="s">
        <v>107</v>
      </c>
      <c r="K14" s="136" t="s">
        <v>37</v>
      </c>
      <c r="L14" s="137" t="s">
        <v>215</v>
      </c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9"/>
      <c r="HA14" s="139"/>
      <c r="HB14" s="139"/>
      <c r="HC14" s="139"/>
      <c r="HD14" s="139"/>
      <c r="HE14" s="139"/>
      <c r="HF14" s="139"/>
      <c r="HG14" s="139"/>
      <c r="HH14" s="139"/>
    </row>
    <row r="15" spans="1:12" s="47" customFormat="1" ht="42" customHeight="1">
      <c r="A15" s="61">
        <v>9</v>
      </c>
      <c r="B15" s="62"/>
      <c r="C15" s="62"/>
      <c r="D15" s="88" t="s">
        <v>116</v>
      </c>
      <c r="E15" s="83" t="s">
        <v>117</v>
      </c>
      <c r="F15" s="198" t="s">
        <v>155</v>
      </c>
      <c r="G15" s="181" t="s">
        <v>31</v>
      </c>
      <c r="H15" s="182" t="s">
        <v>127</v>
      </c>
      <c r="I15" s="183" t="s">
        <v>153</v>
      </c>
      <c r="J15" s="184" t="s">
        <v>224</v>
      </c>
      <c r="K15" s="185" t="s">
        <v>237</v>
      </c>
      <c r="L15" s="188" t="s">
        <v>215</v>
      </c>
    </row>
    <row r="16" spans="1:12" s="47" customFormat="1" ht="42" customHeight="1">
      <c r="A16" s="61">
        <v>10</v>
      </c>
      <c r="B16" s="62"/>
      <c r="C16" s="62"/>
      <c r="D16" s="88" t="s">
        <v>220</v>
      </c>
      <c r="E16" s="83" t="s">
        <v>218</v>
      </c>
      <c r="F16" s="85" t="s">
        <v>190</v>
      </c>
      <c r="G16" s="87" t="s">
        <v>29</v>
      </c>
      <c r="H16" s="84" t="s">
        <v>28</v>
      </c>
      <c r="I16" s="126" t="s">
        <v>219</v>
      </c>
      <c r="J16" s="180" t="s">
        <v>224</v>
      </c>
      <c r="K16" s="186" t="s">
        <v>30</v>
      </c>
      <c r="L16" s="188" t="s">
        <v>215</v>
      </c>
    </row>
    <row r="17" spans="1:12" s="47" customFormat="1" ht="42" customHeight="1">
      <c r="A17" s="61">
        <v>11</v>
      </c>
      <c r="B17" s="62"/>
      <c r="C17" s="62"/>
      <c r="D17" s="88" t="s">
        <v>220</v>
      </c>
      <c r="E17" s="83" t="s">
        <v>218</v>
      </c>
      <c r="F17" s="85" t="s">
        <v>190</v>
      </c>
      <c r="G17" s="181" t="s">
        <v>31</v>
      </c>
      <c r="H17" s="182" t="s">
        <v>127</v>
      </c>
      <c r="I17" s="183" t="s">
        <v>153</v>
      </c>
      <c r="J17" s="184" t="s">
        <v>224</v>
      </c>
      <c r="K17" s="185" t="s">
        <v>237</v>
      </c>
      <c r="L17" s="188" t="s">
        <v>215</v>
      </c>
    </row>
    <row r="18" spans="1:216" s="140" customFormat="1" ht="37.5" customHeight="1">
      <c r="A18" s="61">
        <v>12</v>
      </c>
      <c r="B18" s="128"/>
      <c r="C18" s="128"/>
      <c r="D18" s="129" t="s">
        <v>255</v>
      </c>
      <c r="E18" s="130"/>
      <c r="F18" s="131" t="s">
        <v>152</v>
      </c>
      <c r="G18" s="82" t="s">
        <v>65</v>
      </c>
      <c r="H18" s="133" t="s">
        <v>66</v>
      </c>
      <c r="I18" s="134" t="s">
        <v>83</v>
      </c>
      <c r="J18" s="149" t="s">
        <v>260</v>
      </c>
      <c r="K18" s="136" t="s">
        <v>259</v>
      </c>
      <c r="L18" s="137" t="s">
        <v>215</v>
      </c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9"/>
      <c r="HA18" s="139"/>
      <c r="HB18" s="139"/>
      <c r="HC18" s="139"/>
      <c r="HD18" s="139"/>
      <c r="HE18" s="139"/>
      <c r="HF18" s="139"/>
      <c r="HG18" s="139"/>
      <c r="HH18" s="139"/>
    </row>
    <row r="19" spans="1:216" s="140" customFormat="1" ht="37.5" customHeight="1">
      <c r="A19" s="61">
        <v>13</v>
      </c>
      <c r="B19" s="128"/>
      <c r="C19" s="128"/>
      <c r="D19" s="129" t="s">
        <v>14</v>
      </c>
      <c r="E19" s="130" t="s">
        <v>15</v>
      </c>
      <c r="F19" s="131" t="s">
        <v>190</v>
      </c>
      <c r="G19" s="82" t="s">
        <v>18</v>
      </c>
      <c r="H19" s="133" t="s">
        <v>19</v>
      </c>
      <c r="I19" s="134" t="s">
        <v>20</v>
      </c>
      <c r="J19" s="142" t="s">
        <v>17</v>
      </c>
      <c r="K19" s="127" t="s">
        <v>231</v>
      </c>
      <c r="L19" s="137" t="s">
        <v>215</v>
      </c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9"/>
      <c r="HA19" s="139"/>
      <c r="HB19" s="139"/>
      <c r="HC19" s="139"/>
      <c r="HD19" s="139"/>
      <c r="HE19" s="139"/>
      <c r="HF19" s="139"/>
      <c r="HG19" s="139"/>
      <c r="HH19" s="139"/>
    </row>
    <row r="20" spans="1:12" s="47" customFormat="1" ht="42" customHeight="1">
      <c r="A20" s="61">
        <v>14</v>
      </c>
      <c r="B20" s="62"/>
      <c r="C20" s="62"/>
      <c r="D20" s="88" t="s">
        <v>225</v>
      </c>
      <c r="E20" s="200"/>
      <c r="F20" s="198" t="s">
        <v>152</v>
      </c>
      <c r="G20" s="201" t="s">
        <v>92</v>
      </c>
      <c r="H20" s="148" t="s">
        <v>226</v>
      </c>
      <c r="I20" s="179" t="s">
        <v>33</v>
      </c>
      <c r="J20" s="180" t="s">
        <v>224</v>
      </c>
      <c r="K20" s="186" t="s">
        <v>27</v>
      </c>
      <c r="L20" s="188" t="s">
        <v>215</v>
      </c>
    </row>
    <row r="21" spans="1:216" s="140" customFormat="1" ht="37.5" customHeight="1">
      <c r="A21" s="61">
        <v>15</v>
      </c>
      <c r="B21" s="128"/>
      <c r="C21" s="128"/>
      <c r="D21" s="129" t="s">
        <v>64</v>
      </c>
      <c r="E21" s="130"/>
      <c r="F21" s="131" t="s">
        <v>152</v>
      </c>
      <c r="G21" s="82" t="s">
        <v>82</v>
      </c>
      <c r="H21" s="133" t="s">
        <v>66</v>
      </c>
      <c r="I21" s="134" t="s">
        <v>83</v>
      </c>
      <c r="J21" s="149" t="s">
        <v>260</v>
      </c>
      <c r="K21" s="136" t="s">
        <v>259</v>
      </c>
      <c r="L21" s="137" t="s">
        <v>215</v>
      </c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9"/>
      <c r="HA21" s="139"/>
      <c r="HB21" s="139"/>
      <c r="HC21" s="139"/>
      <c r="HD21" s="139"/>
      <c r="HE21" s="139"/>
      <c r="HF21" s="139"/>
      <c r="HG21" s="139"/>
      <c r="HH21" s="139"/>
    </row>
    <row r="22" spans="1:12" s="47" customFormat="1" ht="42" customHeight="1">
      <c r="A22" s="61">
        <v>16</v>
      </c>
      <c r="B22" s="62"/>
      <c r="C22" s="62"/>
      <c r="D22" s="88" t="s">
        <v>227</v>
      </c>
      <c r="E22" s="83" t="s">
        <v>228</v>
      </c>
      <c r="F22" s="85" t="s">
        <v>152</v>
      </c>
      <c r="G22" s="87" t="s">
        <v>234</v>
      </c>
      <c r="H22" s="84" t="s">
        <v>235</v>
      </c>
      <c r="I22" s="126" t="s">
        <v>230</v>
      </c>
      <c r="J22" s="125" t="s">
        <v>230</v>
      </c>
      <c r="K22" s="127" t="s">
        <v>231</v>
      </c>
      <c r="L22" s="188" t="s">
        <v>215</v>
      </c>
    </row>
    <row r="23" spans="1:12" s="47" customFormat="1" ht="42" customHeight="1">
      <c r="A23" s="61">
        <v>17</v>
      </c>
      <c r="B23" s="62"/>
      <c r="C23" s="62"/>
      <c r="D23" s="88" t="s">
        <v>227</v>
      </c>
      <c r="E23" s="83" t="s">
        <v>228</v>
      </c>
      <c r="F23" s="85" t="s">
        <v>152</v>
      </c>
      <c r="G23" s="87" t="s">
        <v>6</v>
      </c>
      <c r="H23" s="84" t="s">
        <v>229</v>
      </c>
      <c r="I23" s="126" t="s">
        <v>230</v>
      </c>
      <c r="J23" s="125" t="s">
        <v>230</v>
      </c>
      <c r="K23" s="127" t="s">
        <v>231</v>
      </c>
      <c r="L23" s="188" t="s">
        <v>215</v>
      </c>
    </row>
    <row r="24" spans="1:12" s="47" customFormat="1" ht="42" customHeight="1">
      <c r="A24" s="61">
        <v>18</v>
      </c>
      <c r="B24" s="62"/>
      <c r="C24" s="62"/>
      <c r="D24" s="88" t="s">
        <v>232</v>
      </c>
      <c r="E24" s="83" t="s">
        <v>233</v>
      </c>
      <c r="F24" s="85" t="s">
        <v>152</v>
      </c>
      <c r="G24" s="87" t="s">
        <v>234</v>
      </c>
      <c r="H24" s="84" t="s">
        <v>235</v>
      </c>
      <c r="I24" s="126" t="s">
        <v>230</v>
      </c>
      <c r="J24" s="125" t="s">
        <v>230</v>
      </c>
      <c r="K24" s="127" t="s">
        <v>231</v>
      </c>
      <c r="L24" s="188" t="s">
        <v>215</v>
      </c>
    </row>
    <row r="25" spans="1:12" s="47" customFormat="1" ht="42" customHeight="1">
      <c r="A25" s="61">
        <v>19</v>
      </c>
      <c r="B25" s="62"/>
      <c r="C25" s="62"/>
      <c r="D25" s="88" t="s">
        <v>232</v>
      </c>
      <c r="E25" s="83" t="s">
        <v>233</v>
      </c>
      <c r="F25" s="85" t="s">
        <v>152</v>
      </c>
      <c r="G25" s="87" t="s">
        <v>6</v>
      </c>
      <c r="H25" s="84" t="s">
        <v>229</v>
      </c>
      <c r="I25" s="126" t="s">
        <v>230</v>
      </c>
      <c r="J25" s="125" t="s">
        <v>230</v>
      </c>
      <c r="K25" s="127" t="s">
        <v>231</v>
      </c>
      <c r="L25" s="188" t="s">
        <v>215</v>
      </c>
    </row>
    <row r="26" spans="1:12" s="47" customFormat="1" ht="42" customHeight="1">
      <c r="A26" s="61">
        <v>20</v>
      </c>
      <c r="B26" s="62"/>
      <c r="C26" s="62"/>
      <c r="D26" s="88" t="s">
        <v>267</v>
      </c>
      <c r="E26" s="200"/>
      <c r="F26" s="85" t="s">
        <v>152</v>
      </c>
      <c r="G26" s="87" t="s">
        <v>238</v>
      </c>
      <c r="H26" s="84" t="s">
        <v>239</v>
      </c>
      <c r="I26" s="179" t="s">
        <v>240</v>
      </c>
      <c r="J26" s="125" t="s">
        <v>268</v>
      </c>
      <c r="K26" s="127" t="s">
        <v>87</v>
      </c>
      <c r="L26" s="188" t="s">
        <v>215</v>
      </c>
    </row>
    <row r="27" spans="1:12" s="47" customFormat="1" ht="42" customHeight="1">
      <c r="A27" s="61">
        <v>21</v>
      </c>
      <c r="B27" s="62"/>
      <c r="C27" s="62"/>
      <c r="D27" s="199" t="s">
        <v>241</v>
      </c>
      <c r="E27" s="200"/>
      <c r="F27" s="198" t="s">
        <v>152</v>
      </c>
      <c r="G27" s="201" t="s">
        <v>238</v>
      </c>
      <c r="H27" s="84" t="s">
        <v>239</v>
      </c>
      <c r="I27" s="126" t="s">
        <v>240</v>
      </c>
      <c r="J27" s="125" t="s">
        <v>204</v>
      </c>
      <c r="K27" s="127" t="s">
        <v>87</v>
      </c>
      <c r="L27" s="188" t="s">
        <v>215</v>
      </c>
    </row>
    <row r="28" spans="1:216" s="140" customFormat="1" ht="37.5" customHeight="1">
      <c r="A28" s="61">
        <v>22</v>
      </c>
      <c r="B28" s="128"/>
      <c r="C28" s="128"/>
      <c r="D28" s="129" t="s">
        <v>77</v>
      </c>
      <c r="E28" s="130"/>
      <c r="F28" s="135" t="s">
        <v>152</v>
      </c>
      <c r="G28" s="132" t="s">
        <v>75</v>
      </c>
      <c r="H28" s="131" t="s">
        <v>76</v>
      </c>
      <c r="I28" s="136" t="s">
        <v>253</v>
      </c>
      <c r="J28" s="136" t="s">
        <v>253</v>
      </c>
      <c r="K28" s="136" t="s">
        <v>254</v>
      </c>
      <c r="L28" s="137" t="s">
        <v>215</v>
      </c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9"/>
      <c r="HA28" s="139"/>
      <c r="HB28" s="139"/>
      <c r="HC28" s="139"/>
      <c r="HD28" s="139"/>
      <c r="HE28" s="139"/>
      <c r="HF28" s="139"/>
      <c r="HG28" s="139"/>
      <c r="HH28" s="139"/>
    </row>
    <row r="29" spans="1:216" s="140" customFormat="1" ht="37.5" customHeight="1">
      <c r="A29" s="61">
        <v>23</v>
      </c>
      <c r="B29" s="128"/>
      <c r="C29" s="128"/>
      <c r="D29" s="129" t="s">
        <v>24</v>
      </c>
      <c r="E29" s="130" t="s">
        <v>25</v>
      </c>
      <c r="F29" s="131" t="s">
        <v>190</v>
      </c>
      <c r="G29" s="82" t="s">
        <v>21</v>
      </c>
      <c r="H29" s="133" t="s">
        <v>22</v>
      </c>
      <c r="I29" s="134" t="s">
        <v>23</v>
      </c>
      <c r="J29" s="142" t="s">
        <v>17</v>
      </c>
      <c r="K29" s="136" t="s">
        <v>16</v>
      </c>
      <c r="L29" s="137" t="s">
        <v>215</v>
      </c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9"/>
      <c r="HA29" s="139"/>
      <c r="HB29" s="139"/>
      <c r="HC29" s="139"/>
      <c r="HD29" s="139"/>
      <c r="HE29" s="139"/>
      <c r="HF29" s="139"/>
      <c r="HG29" s="139"/>
      <c r="HH29" s="139"/>
    </row>
    <row r="30" spans="1:216" s="140" customFormat="1" ht="37.5" customHeight="1">
      <c r="A30" s="61">
        <v>24</v>
      </c>
      <c r="B30" s="128"/>
      <c r="C30" s="128"/>
      <c r="D30" s="129" t="s">
        <v>60</v>
      </c>
      <c r="E30" s="141"/>
      <c r="F30" s="131" t="s">
        <v>152</v>
      </c>
      <c r="G30" s="82" t="s">
        <v>62</v>
      </c>
      <c r="H30" s="133" t="s">
        <v>61</v>
      </c>
      <c r="I30" s="134" t="s">
        <v>260</v>
      </c>
      <c r="J30" s="142" t="s">
        <v>197</v>
      </c>
      <c r="K30" s="127" t="s">
        <v>87</v>
      </c>
      <c r="L30" s="137" t="s">
        <v>215</v>
      </c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9"/>
      <c r="HA30" s="139"/>
      <c r="HB30" s="139"/>
      <c r="HC30" s="139"/>
      <c r="HD30" s="139"/>
      <c r="HE30" s="139"/>
      <c r="HF30" s="139"/>
      <c r="HG30" s="139"/>
      <c r="HH30" s="139"/>
    </row>
    <row r="31" spans="1:216" s="140" customFormat="1" ht="37.5" customHeight="1">
      <c r="A31" s="61">
        <v>25</v>
      </c>
      <c r="B31" s="128"/>
      <c r="C31" s="128"/>
      <c r="D31" s="129" t="s">
        <v>60</v>
      </c>
      <c r="E31" s="141"/>
      <c r="F31" s="131" t="s">
        <v>152</v>
      </c>
      <c r="G31" s="82" t="s">
        <v>85</v>
      </c>
      <c r="H31" s="133" t="s">
        <v>63</v>
      </c>
      <c r="I31" s="134" t="s">
        <v>84</v>
      </c>
      <c r="J31" s="142" t="s">
        <v>197</v>
      </c>
      <c r="K31" s="127" t="s">
        <v>87</v>
      </c>
      <c r="L31" s="137" t="s">
        <v>215</v>
      </c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9"/>
      <c r="HA31" s="139"/>
      <c r="HB31" s="139"/>
      <c r="HC31" s="139"/>
      <c r="HD31" s="139"/>
      <c r="HE31" s="139"/>
      <c r="HF31" s="139"/>
      <c r="HG31" s="139"/>
      <c r="HH31" s="139"/>
    </row>
    <row r="32" spans="1:216" s="140" customFormat="1" ht="37.5" customHeight="1">
      <c r="A32" s="61">
        <v>26</v>
      </c>
      <c r="B32" s="128"/>
      <c r="C32" s="128"/>
      <c r="D32" s="129" t="s">
        <v>106</v>
      </c>
      <c r="E32" s="130" t="s">
        <v>120</v>
      </c>
      <c r="F32" s="131" t="s">
        <v>214</v>
      </c>
      <c r="G32" s="132" t="s">
        <v>121</v>
      </c>
      <c r="H32" s="146" t="s">
        <v>122</v>
      </c>
      <c r="I32" s="147" t="s">
        <v>251</v>
      </c>
      <c r="J32" s="134" t="s">
        <v>107</v>
      </c>
      <c r="K32" s="136" t="s">
        <v>252</v>
      </c>
      <c r="L32" s="137" t="s">
        <v>215</v>
      </c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9"/>
      <c r="HA32" s="139"/>
      <c r="HB32" s="139"/>
      <c r="HC32" s="139"/>
      <c r="HD32" s="139"/>
      <c r="HE32" s="139"/>
      <c r="HF32" s="139"/>
      <c r="HG32" s="139"/>
      <c r="HH32" s="139"/>
    </row>
    <row r="33" spans="1:216" s="140" customFormat="1" ht="37.5" customHeight="1">
      <c r="A33" s="61">
        <v>27</v>
      </c>
      <c r="B33" s="128"/>
      <c r="C33" s="128"/>
      <c r="D33" s="129" t="s">
        <v>51</v>
      </c>
      <c r="E33" s="130" t="s">
        <v>52</v>
      </c>
      <c r="F33" s="131" t="s">
        <v>154</v>
      </c>
      <c r="G33" s="132" t="s">
        <v>54</v>
      </c>
      <c r="H33" s="133" t="s">
        <v>53</v>
      </c>
      <c r="I33" s="134" t="s">
        <v>251</v>
      </c>
      <c r="J33" s="134" t="s">
        <v>107</v>
      </c>
      <c r="K33" s="136" t="s">
        <v>37</v>
      </c>
      <c r="L33" s="137" t="s">
        <v>215</v>
      </c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9"/>
      <c r="HA33" s="139"/>
      <c r="HB33" s="139"/>
      <c r="HC33" s="139"/>
      <c r="HD33" s="139"/>
      <c r="HE33" s="139"/>
      <c r="HF33" s="139"/>
      <c r="HG33" s="139"/>
      <c r="HH33" s="139"/>
    </row>
    <row r="34" spans="1:216" s="140" customFormat="1" ht="37.5" customHeight="1">
      <c r="A34" s="61">
        <v>28</v>
      </c>
      <c r="B34" s="128"/>
      <c r="C34" s="128"/>
      <c r="D34" s="129" t="s">
        <v>55</v>
      </c>
      <c r="E34" s="130"/>
      <c r="F34" s="131" t="s">
        <v>152</v>
      </c>
      <c r="G34" s="132" t="s">
        <v>54</v>
      </c>
      <c r="H34" s="133" t="s">
        <v>53</v>
      </c>
      <c r="I34" s="134" t="s">
        <v>251</v>
      </c>
      <c r="J34" s="134" t="s">
        <v>107</v>
      </c>
      <c r="K34" s="136" t="s">
        <v>37</v>
      </c>
      <c r="L34" s="137" t="s">
        <v>215</v>
      </c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9"/>
      <c r="HA34" s="139"/>
      <c r="HB34" s="139"/>
      <c r="HC34" s="139"/>
      <c r="HD34" s="139"/>
      <c r="HE34" s="139"/>
      <c r="HF34" s="139"/>
      <c r="HG34" s="139"/>
      <c r="HH34" s="139"/>
    </row>
    <row r="35" spans="1:12" s="47" customFormat="1" ht="42" customHeight="1">
      <c r="A35" s="61">
        <v>29</v>
      </c>
      <c r="B35" s="62"/>
      <c r="C35" s="62"/>
      <c r="D35" s="199" t="s">
        <v>242</v>
      </c>
      <c r="E35" s="200" t="s">
        <v>243</v>
      </c>
      <c r="F35" s="131" t="s">
        <v>152</v>
      </c>
      <c r="G35" s="82" t="s">
        <v>11</v>
      </c>
      <c r="H35" s="133" t="s">
        <v>12</v>
      </c>
      <c r="I35" s="134" t="s">
        <v>13</v>
      </c>
      <c r="J35" s="142" t="s">
        <v>110</v>
      </c>
      <c r="K35" s="136" t="s">
        <v>68</v>
      </c>
      <c r="L35" s="137" t="s">
        <v>215</v>
      </c>
    </row>
    <row r="36" spans="1:216" s="140" customFormat="1" ht="37.5" customHeight="1">
      <c r="A36" s="61">
        <v>30</v>
      </c>
      <c r="B36" s="128"/>
      <c r="C36" s="128"/>
      <c r="D36" s="129" t="s">
        <v>261</v>
      </c>
      <c r="E36" s="130" t="s">
        <v>262</v>
      </c>
      <c r="F36" s="131" t="s">
        <v>213</v>
      </c>
      <c r="G36" s="132" t="s">
        <v>263</v>
      </c>
      <c r="H36" s="133" t="s">
        <v>264</v>
      </c>
      <c r="I36" s="134" t="s">
        <v>265</v>
      </c>
      <c r="J36" s="142" t="s">
        <v>191</v>
      </c>
      <c r="K36" s="136" t="s">
        <v>254</v>
      </c>
      <c r="L36" s="137" t="s">
        <v>215</v>
      </c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9"/>
      <c r="HA36" s="139"/>
      <c r="HB36" s="139"/>
      <c r="HC36" s="139"/>
      <c r="HD36" s="139"/>
      <c r="HE36" s="139"/>
      <c r="HF36" s="139"/>
      <c r="HG36" s="139"/>
      <c r="HH36" s="139"/>
    </row>
    <row r="37" spans="1:216" s="140" customFormat="1" ht="37.5" customHeight="1">
      <c r="A37" s="61">
        <v>31</v>
      </c>
      <c r="B37" s="128"/>
      <c r="C37" s="128"/>
      <c r="D37" s="129" t="s">
        <v>0</v>
      </c>
      <c r="E37" s="141"/>
      <c r="F37" s="131" t="s">
        <v>152</v>
      </c>
      <c r="G37" s="82" t="s">
        <v>1</v>
      </c>
      <c r="H37" s="133" t="s">
        <v>2</v>
      </c>
      <c r="I37" s="134" t="s">
        <v>3</v>
      </c>
      <c r="J37" s="142" t="s">
        <v>5</v>
      </c>
      <c r="K37" s="136" t="s">
        <v>4</v>
      </c>
      <c r="L37" s="137" t="s">
        <v>215</v>
      </c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  <c r="GT37" s="138"/>
      <c r="GU37" s="138"/>
      <c r="GV37" s="138"/>
      <c r="GW37" s="138"/>
      <c r="GX37" s="138"/>
      <c r="GY37" s="138"/>
      <c r="GZ37" s="139"/>
      <c r="HA37" s="139"/>
      <c r="HB37" s="139"/>
      <c r="HC37" s="139"/>
      <c r="HD37" s="139"/>
      <c r="HE37" s="139"/>
      <c r="HF37" s="139"/>
      <c r="HG37" s="139"/>
      <c r="HH37" s="139"/>
    </row>
    <row r="38" spans="1:216" s="140" customFormat="1" ht="37.5" customHeight="1">
      <c r="A38" s="61">
        <v>32</v>
      </c>
      <c r="B38" s="128"/>
      <c r="C38" s="128"/>
      <c r="D38" s="129" t="s">
        <v>36</v>
      </c>
      <c r="E38" s="130" t="s">
        <v>35</v>
      </c>
      <c r="F38" s="131" t="s">
        <v>152</v>
      </c>
      <c r="G38" s="132" t="s">
        <v>249</v>
      </c>
      <c r="H38" s="133" t="s">
        <v>250</v>
      </c>
      <c r="I38" s="134" t="s">
        <v>251</v>
      </c>
      <c r="J38" s="134" t="s">
        <v>107</v>
      </c>
      <c r="K38" s="136" t="s">
        <v>37</v>
      </c>
      <c r="L38" s="137" t="s">
        <v>215</v>
      </c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138"/>
      <c r="GZ38" s="139"/>
      <c r="HA38" s="139"/>
      <c r="HB38" s="139"/>
      <c r="HC38" s="139"/>
      <c r="HD38" s="139"/>
      <c r="HE38" s="139"/>
      <c r="HF38" s="139"/>
      <c r="HG38" s="139"/>
      <c r="HH38" s="139"/>
    </row>
    <row r="39" spans="1:12" s="47" customFormat="1" ht="42" customHeight="1">
      <c r="A39" s="61">
        <v>33</v>
      </c>
      <c r="B39" s="62"/>
      <c r="C39" s="62"/>
      <c r="D39" s="88" t="s">
        <v>206</v>
      </c>
      <c r="E39" s="200" t="s">
        <v>124</v>
      </c>
      <c r="F39" s="198" t="s">
        <v>152</v>
      </c>
      <c r="G39" s="201" t="s">
        <v>210</v>
      </c>
      <c r="H39" s="148" t="s">
        <v>211</v>
      </c>
      <c r="I39" s="126" t="s">
        <v>89</v>
      </c>
      <c r="J39" s="125" t="s">
        <v>191</v>
      </c>
      <c r="K39" s="127" t="s">
        <v>202</v>
      </c>
      <c r="L39" s="188" t="s">
        <v>192</v>
      </c>
    </row>
    <row r="40" spans="1:12" s="47" customFormat="1" ht="42" customHeight="1">
      <c r="A40" s="61">
        <v>34</v>
      </c>
      <c r="B40" s="62"/>
      <c r="C40" s="62"/>
      <c r="D40" s="88" t="s">
        <v>206</v>
      </c>
      <c r="E40" s="200" t="s">
        <v>124</v>
      </c>
      <c r="F40" s="198" t="s">
        <v>152</v>
      </c>
      <c r="G40" s="201" t="s">
        <v>207</v>
      </c>
      <c r="H40" s="148" t="s">
        <v>208</v>
      </c>
      <c r="I40" s="126" t="s">
        <v>89</v>
      </c>
      <c r="J40" s="125" t="s">
        <v>191</v>
      </c>
      <c r="K40" s="127" t="s">
        <v>202</v>
      </c>
      <c r="L40" s="188" t="s">
        <v>192</v>
      </c>
    </row>
    <row r="41" spans="1:12" s="47" customFormat="1" ht="42" customHeight="1">
      <c r="A41" s="61">
        <v>35</v>
      </c>
      <c r="B41" s="62"/>
      <c r="C41" s="62"/>
      <c r="D41" s="88" t="s">
        <v>236</v>
      </c>
      <c r="E41" s="200"/>
      <c r="F41" s="198" t="s">
        <v>152</v>
      </c>
      <c r="G41" s="201" t="s">
        <v>221</v>
      </c>
      <c r="H41" s="148" t="s">
        <v>222</v>
      </c>
      <c r="I41" s="126" t="s">
        <v>223</v>
      </c>
      <c r="J41" s="125" t="s">
        <v>224</v>
      </c>
      <c r="K41" s="127" t="s">
        <v>237</v>
      </c>
      <c r="L41" s="188" t="s">
        <v>215</v>
      </c>
    </row>
    <row r="42" spans="1:216" s="140" customFormat="1" ht="37.5" customHeight="1">
      <c r="A42" s="61">
        <v>36</v>
      </c>
      <c r="B42" s="128"/>
      <c r="C42" s="128"/>
      <c r="D42" s="129" t="s">
        <v>39</v>
      </c>
      <c r="E42" s="130" t="s">
        <v>38</v>
      </c>
      <c r="F42" s="131" t="s">
        <v>152</v>
      </c>
      <c r="G42" s="132" t="s">
        <v>41</v>
      </c>
      <c r="H42" s="133" t="s">
        <v>40</v>
      </c>
      <c r="I42" s="134" t="s">
        <v>156</v>
      </c>
      <c r="J42" s="134" t="s">
        <v>107</v>
      </c>
      <c r="K42" s="136" t="s">
        <v>252</v>
      </c>
      <c r="L42" s="137" t="s">
        <v>215</v>
      </c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  <c r="FY42" s="138"/>
      <c r="FZ42" s="138"/>
      <c r="GA42" s="138"/>
      <c r="GB42" s="138"/>
      <c r="GC42" s="138"/>
      <c r="GD42" s="138"/>
      <c r="GE42" s="138"/>
      <c r="GF42" s="138"/>
      <c r="GG42" s="138"/>
      <c r="GH42" s="138"/>
      <c r="GI42" s="138"/>
      <c r="GJ42" s="138"/>
      <c r="GK42" s="138"/>
      <c r="GL42" s="138"/>
      <c r="GM42" s="138"/>
      <c r="GN42" s="138"/>
      <c r="GO42" s="138"/>
      <c r="GP42" s="138"/>
      <c r="GQ42" s="138"/>
      <c r="GR42" s="138"/>
      <c r="GS42" s="138"/>
      <c r="GT42" s="138"/>
      <c r="GU42" s="138"/>
      <c r="GV42" s="138"/>
      <c r="GW42" s="138"/>
      <c r="GX42" s="138"/>
      <c r="GY42" s="138"/>
      <c r="GZ42" s="139"/>
      <c r="HA42" s="139"/>
      <c r="HB42" s="139"/>
      <c r="HC42" s="139"/>
      <c r="HD42" s="139"/>
      <c r="HE42" s="139"/>
      <c r="HF42" s="139"/>
      <c r="HG42" s="139"/>
      <c r="HH42" s="139"/>
    </row>
    <row r="43" spans="1:216" s="140" customFormat="1" ht="37.5" customHeight="1">
      <c r="A43" s="61">
        <v>37</v>
      </c>
      <c r="B43" s="128"/>
      <c r="C43" s="128"/>
      <c r="D43" s="129" t="s">
        <v>126</v>
      </c>
      <c r="E43" s="141"/>
      <c r="F43" s="131" t="s">
        <v>152</v>
      </c>
      <c r="G43" s="143" t="s">
        <v>256</v>
      </c>
      <c r="H43" s="144" t="s">
        <v>103</v>
      </c>
      <c r="I43" s="145" t="s">
        <v>257</v>
      </c>
      <c r="J43" s="149" t="s">
        <v>260</v>
      </c>
      <c r="K43" s="127" t="s">
        <v>87</v>
      </c>
      <c r="L43" s="137" t="s">
        <v>215</v>
      </c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9"/>
      <c r="HA43" s="139"/>
      <c r="HB43" s="139"/>
      <c r="HC43" s="139"/>
      <c r="HD43" s="139"/>
      <c r="HE43" s="139"/>
      <c r="HF43" s="139"/>
      <c r="HG43" s="139"/>
      <c r="HH43" s="139"/>
    </row>
    <row r="44" spans="1:216" s="140" customFormat="1" ht="37.5" customHeight="1">
      <c r="A44" s="61">
        <v>38</v>
      </c>
      <c r="B44" s="128"/>
      <c r="C44" s="128"/>
      <c r="D44" s="129" t="s">
        <v>10</v>
      </c>
      <c r="E44" s="130" t="s">
        <v>26</v>
      </c>
      <c r="F44" s="131" t="s">
        <v>152</v>
      </c>
      <c r="G44" s="82" t="s">
        <v>11</v>
      </c>
      <c r="H44" s="133" t="s">
        <v>12</v>
      </c>
      <c r="I44" s="147" t="s">
        <v>13</v>
      </c>
      <c r="J44" s="142" t="s">
        <v>197</v>
      </c>
      <c r="K44" s="136" t="s">
        <v>68</v>
      </c>
      <c r="L44" s="137" t="s">
        <v>215</v>
      </c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  <c r="FL44" s="138"/>
      <c r="FM44" s="138"/>
      <c r="FN44" s="138"/>
      <c r="FO44" s="138"/>
      <c r="FP44" s="138"/>
      <c r="FQ44" s="138"/>
      <c r="FR44" s="138"/>
      <c r="FS44" s="138"/>
      <c r="FT44" s="138"/>
      <c r="FU44" s="138"/>
      <c r="FV44" s="138"/>
      <c r="FW44" s="138"/>
      <c r="FX44" s="138"/>
      <c r="FY44" s="138"/>
      <c r="FZ44" s="138"/>
      <c r="GA44" s="138"/>
      <c r="GB44" s="138"/>
      <c r="GC44" s="138"/>
      <c r="GD44" s="138"/>
      <c r="GE44" s="138"/>
      <c r="GF44" s="138"/>
      <c r="GG44" s="138"/>
      <c r="GH44" s="138"/>
      <c r="GI44" s="138"/>
      <c r="GJ44" s="138"/>
      <c r="GK44" s="138"/>
      <c r="GL44" s="138"/>
      <c r="GM44" s="138"/>
      <c r="GN44" s="138"/>
      <c r="GO44" s="138"/>
      <c r="GP44" s="138"/>
      <c r="GQ44" s="138"/>
      <c r="GR44" s="138"/>
      <c r="GS44" s="138"/>
      <c r="GT44" s="138"/>
      <c r="GU44" s="138"/>
      <c r="GV44" s="138"/>
      <c r="GW44" s="138"/>
      <c r="GX44" s="138"/>
      <c r="GY44" s="138"/>
      <c r="GZ44" s="139"/>
      <c r="HA44" s="139"/>
      <c r="HB44" s="139"/>
      <c r="HC44" s="139"/>
      <c r="HD44" s="139"/>
      <c r="HE44" s="139"/>
      <c r="HF44" s="139"/>
      <c r="HG44" s="139"/>
      <c r="HH44" s="139"/>
    </row>
    <row r="45" spans="1:216" s="140" customFormat="1" ht="37.5" customHeight="1">
      <c r="A45" s="61">
        <v>39</v>
      </c>
      <c r="B45" s="128"/>
      <c r="C45" s="128"/>
      <c r="D45" s="129" t="s">
        <v>10</v>
      </c>
      <c r="E45" s="130" t="s">
        <v>26</v>
      </c>
      <c r="F45" s="131" t="s">
        <v>152</v>
      </c>
      <c r="G45" s="82" t="s">
        <v>9</v>
      </c>
      <c r="H45" s="133" t="s">
        <v>8</v>
      </c>
      <c r="I45" s="134" t="s">
        <v>93</v>
      </c>
      <c r="J45" s="142" t="s">
        <v>197</v>
      </c>
      <c r="K45" s="136" t="s">
        <v>68</v>
      </c>
      <c r="L45" s="137" t="s">
        <v>215</v>
      </c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/>
      <c r="GR45" s="138"/>
      <c r="GS45" s="138"/>
      <c r="GT45" s="138"/>
      <c r="GU45" s="138"/>
      <c r="GV45" s="138"/>
      <c r="GW45" s="138"/>
      <c r="GX45" s="138"/>
      <c r="GY45" s="138"/>
      <c r="GZ45" s="139"/>
      <c r="HA45" s="139"/>
      <c r="HB45" s="139"/>
      <c r="HC45" s="139"/>
      <c r="HD45" s="139"/>
      <c r="HE45" s="139"/>
      <c r="HF45" s="139"/>
      <c r="HG45" s="139"/>
      <c r="HH45" s="139"/>
    </row>
    <row r="46" spans="1:216" s="140" customFormat="1" ht="37.5" customHeight="1">
      <c r="A46" s="61">
        <v>40</v>
      </c>
      <c r="B46" s="128"/>
      <c r="C46" s="128"/>
      <c r="D46" s="129" t="s">
        <v>7</v>
      </c>
      <c r="E46" s="141"/>
      <c r="F46" s="131" t="s">
        <v>152</v>
      </c>
      <c r="G46" s="82" t="s">
        <v>9</v>
      </c>
      <c r="H46" s="133" t="s">
        <v>8</v>
      </c>
      <c r="I46" s="134" t="s">
        <v>93</v>
      </c>
      <c r="J46" s="134" t="s">
        <v>110</v>
      </c>
      <c r="K46" s="136" t="s">
        <v>67</v>
      </c>
      <c r="L46" s="137" t="s">
        <v>215</v>
      </c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  <c r="FY46" s="138"/>
      <c r="FZ46" s="138"/>
      <c r="GA46" s="138"/>
      <c r="GB46" s="138"/>
      <c r="GC46" s="138"/>
      <c r="GD46" s="138"/>
      <c r="GE46" s="138"/>
      <c r="GF46" s="138"/>
      <c r="GG46" s="138"/>
      <c r="GH46" s="138"/>
      <c r="GI46" s="138"/>
      <c r="GJ46" s="138"/>
      <c r="GK46" s="138"/>
      <c r="GL46" s="138"/>
      <c r="GM46" s="138"/>
      <c r="GN46" s="138"/>
      <c r="GO46" s="138"/>
      <c r="GP46" s="138"/>
      <c r="GQ46" s="138"/>
      <c r="GR46" s="138"/>
      <c r="GS46" s="138"/>
      <c r="GT46" s="138"/>
      <c r="GU46" s="138"/>
      <c r="GV46" s="138"/>
      <c r="GW46" s="138"/>
      <c r="GX46" s="138"/>
      <c r="GY46" s="138"/>
      <c r="GZ46" s="139"/>
      <c r="HA46" s="139"/>
      <c r="HB46" s="139"/>
      <c r="HC46" s="139"/>
      <c r="HD46" s="139"/>
      <c r="HE46" s="139"/>
      <c r="HF46" s="139"/>
      <c r="HG46" s="139"/>
      <c r="HH46" s="139"/>
    </row>
    <row r="47" spans="1:216" s="140" customFormat="1" ht="37.5" customHeight="1">
      <c r="A47" s="61">
        <v>41</v>
      </c>
      <c r="B47" s="128"/>
      <c r="C47" s="128"/>
      <c r="D47" s="129" t="s">
        <v>50</v>
      </c>
      <c r="E47" s="130"/>
      <c r="F47" s="131" t="s">
        <v>152</v>
      </c>
      <c r="G47" s="132" t="s">
        <v>45</v>
      </c>
      <c r="H47" s="133" t="s">
        <v>125</v>
      </c>
      <c r="I47" s="134" t="s">
        <v>251</v>
      </c>
      <c r="J47" s="134" t="s">
        <v>107</v>
      </c>
      <c r="K47" s="136" t="s">
        <v>37</v>
      </c>
      <c r="L47" s="137" t="s">
        <v>215</v>
      </c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/>
      <c r="FY47" s="138"/>
      <c r="FZ47" s="138"/>
      <c r="GA47" s="138"/>
      <c r="GB47" s="138"/>
      <c r="GC47" s="138"/>
      <c r="GD47" s="138"/>
      <c r="GE47" s="138"/>
      <c r="GF47" s="138"/>
      <c r="GG47" s="138"/>
      <c r="GH47" s="138"/>
      <c r="GI47" s="138"/>
      <c r="GJ47" s="138"/>
      <c r="GK47" s="138"/>
      <c r="GL47" s="138"/>
      <c r="GM47" s="138"/>
      <c r="GN47" s="138"/>
      <c r="GO47" s="138"/>
      <c r="GP47" s="138"/>
      <c r="GQ47" s="138"/>
      <c r="GR47" s="138"/>
      <c r="GS47" s="138"/>
      <c r="GT47" s="138"/>
      <c r="GU47" s="138"/>
      <c r="GV47" s="138"/>
      <c r="GW47" s="138"/>
      <c r="GX47" s="138"/>
      <c r="GY47" s="138"/>
      <c r="GZ47" s="139"/>
      <c r="HA47" s="139"/>
      <c r="HB47" s="139"/>
      <c r="HC47" s="139"/>
      <c r="HD47" s="139"/>
      <c r="HE47" s="139"/>
      <c r="HF47" s="139"/>
      <c r="HG47" s="139"/>
      <c r="HH47" s="139"/>
    </row>
    <row r="48" ht="21.75" customHeight="1"/>
    <row r="49" spans="4:10" ht="12.75">
      <c r="D49" s="7" t="s">
        <v>164</v>
      </c>
      <c r="E49" s="51"/>
      <c r="F49" s="7"/>
      <c r="G49" s="7"/>
      <c r="H49" s="7"/>
      <c r="I49" s="7"/>
      <c r="J49" s="7" t="s">
        <v>245</v>
      </c>
    </row>
    <row r="50" spans="4:10" ht="22.5" customHeight="1">
      <c r="D50" s="7"/>
      <c r="E50" s="51"/>
      <c r="F50" s="7"/>
      <c r="G50" s="7"/>
      <c r="H50" s="7"/>
      <c r="I50" s="7"/>
      <c r="J50" s="7"/>
    </row>
    <row r="51" spans="4:10" ht="12.75">
      <c r="D51" s="7" t="s">
        <v>157</v>
      </c>
      <c r="E51" s="51"/>
      <c r="F51" s="52"/>
      <c r="G51" s="52"/>
      <c r="H51" s="52"/>
      <c r="I51" s="52"/>
      <c r="J51" s="7" t="s">
        <v>246</v>
      </c>
    </row>
    <row r="52" spans="4:10" ht="23.25" customHeight="1">
      <c r="D52" s="53"/>
      <c r="E52" s="54"/>
      <c r="F52" s="53"/>
      <c r="G52" s="53"/>
      <c r="H52" s="53"/>
      <c r="I52" s="55"/>
      <c r="J52" s="55"/>
    </row>
    <row r="53" spans="4:10" ht="12.75">
      <c r="D53" s="7" t="s">
        <v>188</v>
      </c>
      <c r="E53" s="51"/>
      <c r="F53" s="52"/>
      <c r="G53" s="52"/>
      <c r="H53" s="52"/>
      <c r="I53" s="52"/>
      <c r="J53" s="7" t="s">
        <v>98</v>
      </c>
    </row>
  </sheetData>
  <sheetProtection/>
  <autoFilter ref="A6:L47"/>
  <mergeCells count="4">
    <mergeCell ref="A1:L1"/>
    <mergeCell ref="A2:L2"/>
    <mergeCell ref="A4:L4"/>
    <mergeCell ref="A3:L3"/>
  </mergeCells>
  <printOptions/>
  <pageMargins left="0.2755905511811024" right="0.1968503937007874" top="0.1968503937007874" bottom="0.15748031496062992" header="0.1968503937007874" footer="0.15748031496062992"/>
  <pageSetup fitToHeight="0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29"/>
  <sheetViews>
    <sheetView view="pageBreakPreview" zoomScale="65" zoomScaleSheetLayoutView="65" workbookViewId="0" topLeftCell="A10">
      <selection activeCell="K13" sqref="K13"/>
    </sheetView>
  </sheetViews>
  <sheetFormatPr defaultColWidth="9.140625" defaultRowHeight="12.75"/>
  <cols>
    <col min="1" max="1" width="7.421875" style="151" customWidth="1"/>
    <col min="2" max="3" width="4.7109375" style="151" hidden="1" customWidth="1"/>
    <col min="4" max="4" width="20.28125" style="151" customWidth="1"/>
    <col min="5" max="5" width="8.28125" style="151" customWidth="1"/>
    <col min="6" max="6" width="4.7109375" style="151" customWidth="1"/>
    <col min="7" max="7" width="30.140625" style="151" customWidth="1"/>
    <col min="8" max="8" width="8.7109375" style="151" customWidth="1"/>
    <col min="9" max="9" width="16.57421875" style="151" customWidth="1"/>
    <col min="10" max="10" width="12.7109375" style="151" hidden="1" customWidth="1"/>
    <col min="11" max="11" width="23.00390625" style="151" customWidth="1"/>
    <col min="12" max="12" width="6.28125" style="176" customWidth="1"/>
    <col min="13" max="13" width="8.7109375" style="177" customWidth="1"/>
    <col min="14" max="14" width="3.8515625" style="151" customWidth="1"/>
    <col min="15" max="15" width="6.421875" style="176" customWidth="1"/>
    <col min="16" max="16" width="8.7109375" style="177" customWidth="1"/>
    <col min="17" max="17" width="3.7109375" style="151" customWidth="1"/>
    <col min="18" max="18" width="6.421875" style="176" customWidth="1"/>
    <col min="19" max="19" width="8.7109375" style="177" customWidth="1"/>
    <col min="20" max="20" width="3.7109375" style="151" customWidth="1"/>
    <col min="21" max="22" width="4.8515625" style="151" customWidth="1"/>
    <col min="23" max="23" width="6.28125" style="151" customWidth="1"/>
    <col min="24" max="24" width="5.28125" style="151" customWidth="1"/>
    <col min="25" max="25" width="9.7109375" style="177" customWidth="1"/>
    <col min="26" max="16384" width="9.140625" style="151" customWidth="1"/>
  </cols>
  <sheetData>
    <row r="1" spans="1:25" s="46" customFormat="1" ht="57" customHeight="1">
      <c r="A1" s="243" t="s">
        <v>212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</row>
    <row r="2" spans="1:25" s="152" customFormat="1" ht="15.75" customHeight="1">
      <c r="A2" s="257" t="s">
        <v>165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</row>
    <row r="3" spans="1:25" s="153" customFormat="1" ht="15.75" customHeight="1">
      <c r="A3" s="258" t="s">
        <v>178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</row>
    <row r="4" spans="1:25" s="154" customFormat="1" ht="21" customHeight="1">
      <c r="A4" s="259" t="s">
        <v>115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</row>
    <row r="5" spans="1:25" ht="13.5" customHeight="1">
      <c r="A5" s="261" t="s">
        <v>88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</row>
    <row r="6" spans="1:25" ht="12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</row>
    <row r="7" spans="1:25" s="161" customFormat="1" ht="15" customHeight="1">
      <c r="A7" s="70" t="s">
        <v>128</v>
      </c>
      <c r="B7" s="156"/>
      <c r="C7" s="156"/>
      <c r="D7" s="157"/>
      <c r="E7" s="157"/>
      <c r="F7" s="157"/>
      <c r="G7" s="157"/>
      <c r="H7" s="157"/>
      <c r="I7" s="158"/>
      <c r="J7" s="158"/>
      <c r="K7" s="156"/>
      <c r="L7" s="159"/>
      <c r="M7" s="160"/>
      <c r="O7" s="159"/>
      <c r="P7" s="162"/>
      <c r="R7" s="159"/>
      <c r="S7" s="162"/>
      <c r="Y7" s="86" t="s">
        <v>244</v>
      </c>
    </row>
    <row r="8" spans="1:25" s="164" customFormat="1" ht="19.5" customHeight="1">
      <c r="A8" s="246" t="s">
        <v>176</v>
      </c>
      <c r="B8" s="252" t="s">
        <v>146</v>
      </c>
      <c r="C8" s="254" t="s">
        <v>177</v>
      </c>
      <c r="D8" s="248" t="s">
        <v>162</v>
      </c>
      <c r="E8" s="248" t="s">
        <v>147</v>
      </c>
      <c r="F8" s="246" t="s">
        <v>161</v>
      </c>
      <c r="G8" s="248" t="s">
        <v>163</v>
      </c>
      <c r="H8" s="248" t="s">
        <v>147</v>
      </c>
      <c r="I8" s="248" t="s">
        <v>148</v>
      </c>
      <c r="J8" s="163"/>
      <c r="K8" s="248" t="s">
        <v>150</v>
      </c>
      <c r="L8" s="249" t="s">
        <v>166</v>
      </c>
      <c r="M8" s="249"/>
      <c r="N8" s="249"/>
      <c r="O8" s="249" t="s">
        <v>167</v>
      </c>
      <c r="P8" s="249"/>
      <c r="Q8" s="249"/>
      <c r="R8" s="249" t="s">
        <v>203</v>
      </c>
      <c r="S8" s="249"/>
      <c r="T8" s="249"/>
      <c r="U8" s="250" t="s">
        <v>168</v>
      </c>
      <c r="V8" s="254" t="s">
        <v>169</v>
      </c>
      <c r="W8" s="246" t="s">
        <v>170</v>
      </c>
      <c r="X8" s="252" t="s">
        <v>171</v>
      </c>
      <c r="Y8" s="253" t="s">
        <v>172</v>
      </c>
    </row>
    <row r="9" spans="1:25" s="164" customFormat="1" ht="39.75" customHeight="1">
      <c r="A9" s="246"/>
      <c r="B9" s="252"/>
      <c r="C9" s="255"/>
      <c r="D9" s="248"/>
      <c r="E9" s="248"/>
      <c r="F9" s="246"/>
      <c r="G9" s="248"/>
      <c r="H9" s="248"/>
      <c r="I9" s="248"/>
      <c r="J9" s="163"/>
      <c r="K9" s="248"/>
      <c r="L9" s="165" t="s">
        <v>174</v>
      </c>
      <c r="M9" s="166" t="s">
        <v>175</v>
      </c>
      <c r="N9" s="167" t="s">
        <v>176</v>
      </c>
      <c r="O9" s="165" t="s">
        <v>174</v>
      </c>
      <c r="P9" s="166" t="s">
        <v>175</v>
      </c>
      <c r="Q9" s="167" t="s">
        <v>176</v>
      </c>
      <c r="R9" s="165" t="s">
        <v>174</v>
      </c>
      <c r="S9" s="166" t="s">
        <v>175</v>
      </c>
      <c r="T9" s="167" t="s">
        <v>176</v>
      </c>
      <c r="U9" s="251"/>
      <c r="V9" s="255"/>
      <c r="W9" s="246"/>
      <c r="X9" s="252"/>
      <c r="Y9" s="253"/>
    </row>
    <row r="10" spans="1:25" s="164" customFormat="1" ht="39.75" customHeight="1">
      <c r="A10" s="241" t="s">
        <v>113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7"/>
    </row>
    <row r="11" spans="1:25" s="169" customFormat="1" ht="36.75" customHeight="1">
      <c r="A11" s="219">
        <f aca="true" t="shared" si="0" ref="A11:A18">RANK(Y11,Y$11:Y$18,0)</f>
        <v>1</v>
      </c>
      <c r="B11" s="168"/>
      <c r="C11" s="189"/>
      <c r="D11" s="199" t="s">
        <v>267</v>
      </c>
      <c r="E11" s="200"/>
      <c r="F11" s="198" t="s">
        <v>152</v>
      </c>
      <c r="G11" s="201" t="s">
        <v>238</v>
      </c>
      <c r="H11" s="148" t="s">
        <v>239</v>
      </c>
      <c r="I11" s="179" t="s">
        <v>240</v>
      </c>
      <c r="J11" s="180" t="s">
        <v>268</v>
      </c>
      <c r="K11" s="186" t="s">
        <v>86</v>
      </c>
      <c r="L11" s="202">
        <v>127.5</v>
      </c>
      <c r="M11" s="203">
        <f aca="true" t="shared" si="1" ref="M11:M18">L11/1.9-IF($U11=1,0.5,IF($U11=2,1.5,0))</f>
        <v>67.10526315789474</v>
      </c>
      <c r="N11" s="204">
        <f aca="true" t="shared" si="2" ref="N11:N18">RANK(M11,M$11:M$18,0)</f>
        <v>1</v>
      </c>
      <c r="O11" s="202">
        <v>129.5</v>
      </c>
      <c r="P11" s="203">
        <f aca="true" t="shared" si="3" ref="P11:P18">O11/1.9-IF($U11=1,0.5,IF($U11=2,1.5,0))</f>
        <v>68.15789473684211</v>
      </c>
      <c r="Q11" s="204">
        <f aca="true" t="shared" si="4" ref="Q11:Q18">RANK(P11,P$11:P$18,0)</f>
        <v>1</v>
      </c>
      <c r="R11" s="202">
        <v>123</v>
      </c>
      <c r="S11" s="203">
        <f aca="true" t="shared" si="5" ref="S11:S18">R11/1.9-IF($U11=1,0.5,IF($U11=2,1.5,0))</f>
        <v>64.73684210526316</v>
      </c>
      <c r="T11" s="204">
        <f aca="true" t="shared" si="6" ref="T11:T18">RANK(S11,S$11:S$18,0)</f>
        <v>1</v>
      </c>
      <c r="U11" s="205"/>
      <c r="V11" s="205"/>
      <c r="W11" s="202">
        <f aca="true" t="shared" si="7" ref="W11:W18">L11+O11+R11</f>
        <v>380</v>
      </c>
      <c r="X11" s="202"/>
      <c r="Y11" s="203">
        <f aca="true" t="shared" si="8" ref="Y11:Y18">ROUND(SUM(M11,P11,S11)/3,3)</f>
        <v>66.667</v>
      </c>
    </row>
    <row r="12" spans="1:25" s="169" customFormat="1" ht="36.75" customHeight="1">
      <c r="A12" s="219">
        <f t="shared" si="0"/>
        <v>2</v>
      </c>
      <c r="B12" s="168"/>
      <c r="C12" s="190"/>
      <c r="D12" s="199" t="s">
        <v>255</v>
      </c>
      <c r="E12" s="130"/>
      <c r="F12" s="131" t="s">
        <v>152</v>
      </c>
      <c r="G12" s="82" t="s">
        <v>65</v>
      </c>
      <c r="H12" s="133" t="s">
        <v>66</v>
      </c>
      <c r="I12" s="134" t="s">
        <v>83</v>
      </c>
      <c r="J12" s="149" t="s">
        <v>260</v>
      </c>
      <c r="K12" s="127" t="s">
        <v>87</v>
      </c>
      <c r="L12" s="202">
        <v>114</v>
      </c>
      <c r="M12" s="203">
        <f t="shared" si="1"/>
        <v>60</v>
      </c>
      <c r="N12" s="204">
        <f t="shared" si="2"/>
        <v>2</v>
      </c>
      <c r="O12" s="202">
        <v>122</v>
      </c>
      <c r="P12" s="203">
        <f t="shared" si="3"/>
        <v>64.21052631578948</v>
      </c>
      <c r="Q12" s="204">
        <f t="shared" si="4"/>
        <v>2</v>
      </c>
      <c r="R12" s="202">
        <v>121</v>
      </c>
      <c r="S12" s="203">
        <f t="shared" si="5"/>
        <v>63.684210526315795</v>
      </c>
      <c r="T12" s="204">
        <f t="shared" si="6"/>
        <v>2</v>
      </c>
      <c r="U12" s="205"/>
      <c r="V12" s="205"/>
      <c r="W12" s="202">
        <f t="shared" si="7"/>
        <v>357</v>
      </c>
      <c r="X12" s="202"/>
      <c r="Y12" s="203">
        <f t="shared" si="8"/>
        <v>62.632</v>
      </c>
    </row>
    <row r="13" spans="1:25" s="169" customFormat="1" ht="36.75" customHeight="1">
      <c r="A13" s="219">
        <f t="shared" si="0"/>
        <v>3</v>
      </c>
      <c r="B13" s="219"/>
      <c r="C13" s="190"/>
      <c r="D13" s="199" t="s">
        <v>126</v>
      </c>
      <c r="E13" s="130"/>
      <c r="F13" s="131" t="s">
        <v>152</v>
      </c>
      <c r="G13" s="143" t="s">
        <v>256</v>
      </c>
      <c r="H13" s="144" t="s">
        <v>103</v>
      </c>
      <c r="I13" s="145" t="s">
        <v>257</v>
      </c>
      <c r="J13" s="142" t="s">
        <v>258</v>
      </c>
      <c r="K13" s="127" t="s">
        <v>87</v>
      </c>
      <c r="L13" s="202">
        <v>106</v>
      </c>
      <c r="M13" s="203">
        <f t="shared" si="1"/>
        <v>55.78947368421053</v>
      </c>
      <c r="N13" s="204">
        <f t="shared" si="2"/>
        <v>6</v>
      </c>
      <c r="O13" s="202">
        <v>120.5</v>
      </c>
      <c r="P13" s="203">
        <f t="shared" si="3"/>
        <v>63.42105263157895</v>
      </c>
      <c r="Q13" s="204">
        <f t="shared" si="4"/>
        <v>3</v>
      </c>
      <c r="R13" s="202">
        <v>118.5</v>
      </c>
      <c r="S13" s="203">
        <f t="shared" si="5"/>
        <v>62.36842105263158</v>
      </c>
      <c r="T13" s="204">
        <f t="shared" si="6"/>
        <v>3</v>
      </c>
      <c r="U13" s="205"/>
      <c r="V13" s="205"/>
      <c r="W13" s="202">
        <f t="shared" si="7"/>
        <v>345</v>
      </c>
      <c r="X13" s="202"/>
      <c r="Y13" s="203">
        <f t="shared" si="8"/>
        <v>60.526</v>
      </c>
    </row>
    <row r="14" spans="1:25" s="218" customFormat="1" ht="36.75" customHeight="1">
      <c r="A14" s="219">
        <f t="shared" si="0"/>
        <v>4</v>
      </c>
      <c r="B14" s="168"/>
      <c r="C14" s="189"/>
      <c r="D14" s="199" t="s">
        <v>227</v>
      </c>
      <c r="E14" s="200" t="s">
        <v>228</v>
      </c>
      <c r="F14" s="198" t="s">
        <v>152</v>
      </c>
      <c r="G14" s="201" t="s">
        <v>6</v>
      </c>
      <c r="H14" s="148" t="s">
        <v>229</v>
      </c>
      <c r="I14" s="179" t="s">
        <v>230</v>
      </c>
      <c r="J14" s="180" t="s">
        <v>230</v>
      </c>
      <c r="K14" s="186" t="s">
        <v>231</v>
      </c>
      <c r="L14" s="202">
        <v>110.5</v>
      </c>
      <c r="M14" s="203">
        <f t="shared" si="1"/>
        <v>58.15789473684211</v>
      </c>
      <c r="N14" s="204">
        <f t="shared" si="2"/>
        <v>3</v>
      </c>
      <c r="O14" s="202">
        <v>117.5</v>
      </c>
      <c r="P14" s="203">
        <f t="shared" si="3"/>
        <v>61.8421052631579</v>
      </c>
      <c r="Q14" s="204">
        <f t="shared" si="4"/>
        <v>4</v>
      </c>
      <c r="R14" s="202">
        <v>116</v>
      </c>
      <c r="S14" s="203">
        <f t="shared" si="5"/>
        <v>61.05263157894737</v>
      </c>
      <c r="T14" s="204">
        <f t="shared" si="6"/>
        <v>4</v>
      </c>
      <c r="U14" s="205"/>
      <c r="V14" s="205"/>
      <c r="W14" s="202">
        <f t="shared" si="7"/>
        <v>344</v>
      </c>
      <c r="X14" s="202"/>
      <c r="Y14" s="203">
        <f t="shared" si="8"/>
        <v>60.351</v>
      </c>
    </row>
    <row r="15" spans="1:25" s="169" customFormat="1" ht="36.75" customHeight="1">
      <c r="A15" s="219">
        <f t="shared" si="0"/>
        <v>5</v>
      </c>
      <c r="B15" s="168"/>
      <c r="C15" s="190"/>
      <c r="D15" s="199" t="s">
        <v>227</v>
      </c>
      <c r="E15" s="200" t="s">
        <v>228</v>
      </c>
      <c r="F15" s="198" t="s">
        <v>152</v>
      </c>
      <c r="G15" s="201" t="s">
        <v>234</v>
      </c>
      <c r="H15" s="148" t="s">
        <v>235</v>
      </c>
      <c r="I15" s="179" t="s">
        <v>230</v>
      </c>
      <c r="J15" s="180" t="s">
        <v>230</v>
      </c>
      <c r="K15" s="186" t="s">
        <v>231</v>
      </c>
      <c r="L15" s="202">
        <v>110.5</v>
      </c>
      <c r="M15" s="203">
        <f t="shared" si="1"/>
        <v>58.15789473684211</v>
      </c>
      <c r="N15" s="204">
        <f t="shared" si="2"/>
        <v>3</v>
      </c>
      <c r="O15" s="202">
        <v>115</v>
      </c>
      <c r="P15" s="203">
        <f t="shared" si="3"/>
        <v>60.526315789473685</v>
      </c>
      <c r="Q15" s="204">
        <f t="shared" si="4"/>
        <v>5</v>
      </c>
      <c r="R15" s="202">
        <v>115</v>
      </c>
      <c r="S15" s="203">
        <f t="shared" si="5"/>
        <v>60.526315789473685</v>
      </c>
      <c r="T15" s="204">
        <f t="shared" si="6"/>
        <v>6</v>
      </c>
      <c r="U15" s="205"/>
      <c r="V15" s="205"/>
      <c r="W15" s="202">
        <f t="shared" si="7"/>
        <v>340.5</v>
      </c>
      <c r="X15" s="202"/>
      <c r="Y15" s="203">
        <f t="shared" si="8"/>
        <v>59.737</v>
      </c>
    </row>
    <row r="16" spans="1:25" s="169" customFormat="1" ht="36.75" customHeight="1">
      <c r="A16" s="219">
        <f t="shared" si="0"/>
        <v>6</v>
      </c>
      <c r="B16" s="168"/>
      <c r="C16" s="189"/>
      <c r="D16" s="199" t="s">
        <v>232</v>
      </c>
      <c r="E16" s="200" t="s">
        <v>233</v>
      </c>
      <c r="F16" s="198" t="s">
        <v>152</v>
      </c>
      <c r="G16" s="201" t="s">
        <v>6</v>
      </c>
      <c r="H16" s="148" t="s">
        <v>229</v>
      </c>
      <c r="I16" s="179" t="s">
        <v>230</v>
      </c>
      <c r="J16" s="180" t="s">
        <v>230</v>
      </c>
      <c r="K16" s="186" t="s">
        <v>231</v>
      </c>
      <c r="L16" s="202">
        <v>107</v>
      </c>
      <c r="M16" s="203">
        <f t="shared" si="1"/>
        <v>56.31578947368421</v>
      </c>
      <c r="N16" s="204">
        <f t="shared" si="2"/>
        <v>5</v>
      </c>
      <c r="O16" s="202">
        <v>111.5</v>
      </c>
      <c r="P16" s="203">
        <f t="shared" si="3"/>
        <v>58.684210526315795</v>
      </c>
      <c r="Q16" s="204">
        <f t="shared" si="4"/>
        <v>7</v>
      </c>
      <c r="R16" s="202">
        <v>115</v>
      </c>
      <c r="S16" s="203">
        <f t="shared" si="5"/>
        <v>60.526315789473685</v>
      </c>
      <c r="T16" s="204">
        <f t="shared" si="6"/>
        <v>6</v>
      </c>
      <c r="U16" s="205"/>
      <c r="V16" s="205"/>
      <c r="W16" s="202">
        <f t="shared" si="7"/>
        <v>333.5</v>
      </c>
      <c r="X16" s="202"/>
      <c r="Y16" s="203">
        <f t="shared" si="8"/>
        <v>58.509</v>
      </c>
    </row>
    <row r="17" spans="1:25" s="169" customFormat="1" ht="36.75" customHeight="1">
      <c r="A17" s="219">
        <f t="shared" si="0"/>
        <v>7</v>
      </c>
      <c r="B17" s="168"/>
      <c r="C17" s="189"/>
      <c r="D17" s="199" t="s">
        <v>232</v>
      </c>
      <c r="E17" s="200" t="s">
        <v>233</v>
      </c>
      <c r="F17" s="198" t="s">
        <v>152</v>
      </c>
      <c r="G17" s="201" t="s">
        <v>234</v>
      </c>
      <c r="H17" s="148" t="s">
        <v>235</v>
      </c>
      <c r="I17" s="179" t="s">
        <v>230</v>
      </c>
      <c r="J17" s="180" t="s">
        <v>230</v>
      </c>
      <c r="K17" s="186" t="s">
        <v>231</v>
      </c>
      <c r="L17" s="202">
        <v>103.3</v>
      </c>
      <c r="M17" s="203">
        <f t="shared" si="1"/>
        <v>54.36842105263158</v>
      </c>
      <c r="N17" s="204">
        <f t="shared" si="2"/>
        <v>7</v>
      </c>
      <c r="O17" s="202">
        <v>113.5</v>
      </c>
      <c r="P17" s="203">
        <f t="shared" si="3"/>
        <v>59.73684210526316</v>
      </c>
      <c r="Q17" s="204">
        <f t="shared" si="4"/>
        <v>6</v>
      </c>
      <c r="R17" s="202">
        <v>115.5</v>
      </c>
      <c r="S17" s="203">
        <f t="shared" si="5"/>
        <v>60.78947368421053</v>
      </c>
      <c r="T17" s="204">
        <f t="shared" si="6"/>
        <v>5</v>
      </c>
      <c r="U17" s="205"/>
      <c r="V17" s="205"/>
      <c r="W17" s="202">
        <f t="shared" si="7"/>
        <v>332.3</v>
      </c>
      <c r="X17" s="202"/>
      <c r="Y17" s="203">
        <f t="shared" si="8"/>
        <v>58.298</v>
      </c>
    </row>
    <row r="18" spans="1:25" s="169" customFormat="1" ht="36.75" customHeight="1">
      <c r="A18" s="219">
        <f t="shared" si="0"/>
        <v>8</v>
      </c>
      <c r="B18" s="168"/>
      <c r="C18" s="190"/>
      <c r="D18" s="199" t="s">
        <v>77</v>
      </c>
      <c r="E18" s="130"/>
      <c r="F18" s="135" t="s">
        <v>152</v>
      </c>
      <c r="G18" s="132" t="s">
        <v>75</v>
      </c>
      <c r="H18" s="131" t="s">
        <v>76</v>
      </c>
      <c r="I18" s="136" t="s">
        <v>253</v>
      </c>
      <c r="J18" s="136" t="s">
        <v>253</v>
      </c>
      <c r="K18" s="136" t="s">
        <v>254</v>
      </c>
      <c r="L18" s="202">
        <v>102.5</v>
      </c>
      <c r="M18" s="203">
        <f t="shared" si="1"/>
        <v>53.94736842105264</v>
      </c>
      <c r="N18" s="204">
        <f t="shared" si="2"/>
        <v>8</v>
      </c>
      <c r="O18" s="202">
        <v>104.5</v>
      </c>
      <c r="P18" s="203">
        <f t="shared" si="3"/>
        <v>55</v>
      </c>
      <c r="Q18" s="204">
        <f t="shared" si="4"/>
        <v>8</v>
      </c>
      <c r="R18" s="202">
        <v>114</v>
      </c>
      <c r="S18" s="203">
        <f t="shared" si="5"/>
        <v>60</v>
      </c>
      <c r="T18" s="204">
        <f t="shared" si="6"/>
        <v>8</v>
      </c>
      <c r="U18" s="205"/>
      <c r="V18" s="205"/>
      <c r="W18" s="202">
        <f t="shared" si="7"/>
        <v>321</v>
      </c>
      <c r="X18" s="202"/>
      <c r="Y18" s="203">
        <f t="shared" si="8"/>
        <v>56.316</v>
      </c>
    </row>
    <row r="19" spans="1:25" s="169" customFormat="1" ht="30" customHeight="1">
      <c r="A19" s="241" t="s">
        <v>114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7"/>
    </row>
    <row r="20" spans="1:25" s="169" customFormat="1" ht="36.75" customHeight="1">
      <c r="A20" s="219">
        <f>RANK(Y20,Y$20:Y$25,0)</f>
        <v>1</v>
      </c>
      <c r="B20" s="168"/>
      <c r="C20" s="190"/>
      <c r="D20" s="129" t="s">
        <v>59</v>
      </c>
      <c r="E20" s="130" t="s">
        <v>108</v>
      </c>
      <c r="F20" s="131" t="s">
        <v>152</v>
      </c>
      <c r="G20" s="132" t="s">
        <v>56</v>
      </c>
      <c r="H20" s="133" t="s">
        <v>57</v>
      </c>
      <c r="I20" s="134" t="s">
        <v>58</v>
      </c>
      <c r="J20" s="134" t="s">
        <v>107</v>
      </c>
      <c r="K20" s="136" t="s">
        <v>37</v>
      </c>
      <c r="L20" s="202">
        <v>121.5</v>
      </c>
      <c r="M20" s="203">
        <f aca="true" t="shared" si="9" ref="M20:M25">L20/1.9-IF($U20=1,0.5,IF($U20=2,1.5,0))</f>
        <v>63.94736842105264</v>
      </c>
      <c r="N20" s="204">
        <f aca="true" t="shared" si="10" ref="N20:N25">RANK(M20,M$20:M$25,0)</f>
        <v>1</v>
      </c>
      <c r="O20" s="202">
        <v>121</v>
      </c>
      <c r="P20" s="203">
        <f aca="true" t="shared" si="11" ref="P20:P25">O20/1.9-IF($U20=1,0.5,IF($U20=2,1.5,0))</f>
        <v>63.684210526315795</v>
      </c>
      <c r="Q20" s="204">
        <f aca="true" t="shared" si="12" ref="Q20:Q25">RANK(P20,P$20:P$25,0)</f>
        <v>3</v>
      </c>
      <c r="R20" s="202">
        <v>117</v>
      </c>
      <c r="S20" s="203">
        <f aca="true" t="shared" si="13" ref="S20:S25">R20/1.9-IF($U20=1,0.5,IF($U20=2,1.5,0))</f>
        <v>61.578947368421055</v>
      </c>
      <c r="T20" s="204">
        <f aca="true" t="shared" si="14" ref="T20:T25">RANK(S20,S$20:S$25,0)</f>
        <v>6</v>
      </c>
      <c r="U20" s="205"/>
      <c r="V20" s="205"/>
      <c r="W20" s="202">
        <f aca="true" t="shared" si="15" ref="W20:W25">L20+O20+R20</f>
        <v>359.5</v>
      </c>
      <c r="X20" s="202">
        <v>117</v>
      </c>
      <c r="Y20" s="203">
        <f aca="true" t="shared" si="16" ref="Y20:Y25">ROUND(SUM(M20,P20,S20)/3,3)</f>
        <v>63.07</v>
      </c>
    </row>
    <row r="21" spans="1:25" s="169" customFormat="1" ht="36.75" customHeight="1">
      <c r="A21" s="219">
        <v>2</v>
      </c>
      <c r="B21" s="168"/>
      <c r="C21" s="189"/>
      <c r="D21" s="129" t="s">
        <v>111</v>
      </c>
      <c r="E21" s="200" t="s">
        <v>243</v>
      </c>
      <c r="F21" s="131" t="s">
        <v>152</v>
      </c>
      <c r="G21" s="82" t="s">
        <v>11</v>
      </c>
      <c r="H21" s="133" t="s">
        <v>12</v>
      </c>
      <c r="I21" s="134" t="s">
        <v>13</v>
      </c>
      <c r="J21" s="142" t="s">
        <v>110</v>
      </c>
      <c r="K21" s="136" t="s">
        <v>68</v>
      </c>
      <c r="L21" s="202">
        <v>117.5</v>
      </c>
      <c r="M21" s="203">
        <f t="shared" si="9"/>
        <v>61.8421052631579</v>
      </c>
      <c r="N21" s="204">
        <f t="shared" si="10"/>
        <v>5</v>
      </c>
      <c r="O21" s="202">
        <v>123</v>
      </c>
      <c r="P21" s="203">
        <f t="shared" si="11"/>
        <v>64.73684210526316</v>
      </c>
      <c r="Q21" s="204">
        <f t="shared" si="12"/>
        <v>2</v>
      </c>
      <c r="R21" s="202">
        <v>119</v>
      </c>
      <c r="S21" s="203">
        <f t="shared" si="13"/>
        <v>62.631578947368425</v>
      </c>
      <c r="T21" s="204">
        <f t="shared" si="14"/>
        <v>3</v>
      </c>
      <c r="U21" s="205"/>
      <c r="V21" s="205"/>
      <c r="W21" s="202">
        <f t="shared" si="15"/>
        <v>359.5</v>
      </c>
      <c r="X21" s="202">
        <v>113</v>
      </c>
      <c r="Y21" s="203">
        <f t="shared" si="16"/>
        <v>63.07</v>
      </c>
    </row>
    <row r="22" spans="1:25" s="169" customFormat="1" ht="36.75" customHeight="1">
      <c r="A22" s="219">
        <f>RANK(Y22,Y$20:Y$25,0)</f>
        <v>3</v>
      </c>
      <c r="B22" s="168"/>
      <c r="C22" s="190"/>
      <c r="D22" s="129" t="s">
        <v>42</v>
      </c>
      <c r="E22" s="130" t="s">
        <v>43</v>
      </c>
      <c r="F22" s="131" t="s">
        <v>44</v>
      </c>
      <c r="G22" s="132" t="s">
        <v>47</v>
      </c>
      <c r="H22" s="133" t="s">
        <v>46</v>
      </c>
      <c r="I22" s="134" t="s">
        <v>251</v>
      </c>
      <c r="J22" s="134" t="s">
        <v>107</v>
      </c>
      <c r="K22" s="136" t="s">
        <v>37</v>
      </c>
      <c r="L22" s="202">
        <v>121</v>
      </c>
      <c r="M22" s="203">
        <f t="shared" si="9"/>
        <v>63.684210526315795</v>
      </c>
      <c r="N22" s="204">
        <f t="shared" si="10"/>
        <v>2</v>
      </c>
      <c r="O22" s="202">
        <v>117.5</v>
      </c>
      <c r="P22" s="203">
        <f t="shared" si="11"/>
        <v>61.8421052631579</v>
      </c>
      <c r="Q22" s="204">
        <f t="shared" si="12"/>
        <v>5</v>
      </c>
      <c r="R22" s="202">
        <v>120.5</v>
      </c>
      <c r="S22" s="203">
        <f t="shared" si="13"/>
        <v>63.42105263157895</v>
      </c>
      <c r="T22" s="204">
        <f t="shared" si="14"/>
        <v>2</v>
      </c>
      <c r="U22" s="205"/>
      <c r="V22" s="205"/>
      <c r="W22" s="202">
        <f t="shared" si="15"/>
        <v>359</v>
      </c>
      <c r="X22" s="202">
        <v>115</v>
      </c>
      <c r="Y22" s="203">
        <f t="shared" si="16"/>
        <v>62.982</v>
      </c>
    </row>
    <row r="23" spans="1:25" s="169" customFormat="1" ht="36.75" customHeight="1">
      <c r="A23" s="219">
        <v>4</v>
      </c>
      <c r="B23" s="168"/>
      <c r="C23" s="190"/>
      <c r="D23" s="129" t="s">
        <v>261</v>
      </c>
      <c r="E23" s="130" t="s">
        <v>262</v>
      </c>
      <c r="F23" s="131" t="s">
        <v>213</v>
      </c>
      <c r="G23" s="132" t="s">
        <v>75</v>
      </c>
      <c r="H23" s="131" t="s">
        <v>76</v>
      </c>
      <c r="I23" s="136" t="s">
        <v>253</v>
      </c>
      <c r="J23" s="136" t="s">
        <v>253</v>
      </c>
      <c r="K23" s="136" t="s">
        <v>254</v>
      </c>
      <c r="L23" s="202">
        <v>117.5</v>
      </c>
      <c r="M23" s="203">
        <f t="shared" si="9"/>
        <v>61.8421052631579</v>
      </c>
      <c r="N23" s="204">
        <f t="shared" si="10"/>
        <v>5</v>
      </c>
      <c r="O23" s="202">
        <v>123.5</v>
      </c>
      <c r="P23" s="203">
        <f t="shared" si="11"/>
        <v>65</v>
      </c>
      <c r="Q23" s="204">
        <f t="shared" si="12"/>
        <v>1</v>
      </c>
      <c r="R23" s="202">
        <v>118</v>
      </c>
      <c r="S23" s="203">
        <f t="shared" si="13"/>
        <v>62.10526315789474</v>
      </c>
      <c r="T23" s="204">
        <f t="shared" si="14"/>
        <v>5</v>
      </c>
      <c r="U23" s="205"/>
      <c r="V23" s="205"/>
      <c r="W23" s="202">
        <f t="shared" si="15"/>
        <v>359</v>
      </c>
      <c r="X23" s="202">
        <v>113</v>
      </c>
      <c r="Y23" s="203">
        <f t="shared" si="16"/>
        <v>62.982</v>
      </c>
    </row>
    <row r="24" spans="1:25" s="169" customFormat="1" ht="36.75" customHeight="1">
      <c r="A24" s="219">
        <f>RANK(Y24,Y$20:Y$25,0)</f>
        <v>5</v>
      </c>
      <c r="B24" s="168"/>
      <c r="C24" s="190"/>
      <c r="D24" s="129" t="s">
        <v>7</v>
      </c>
      <c r="E24" s="141"/>
      <c r="F24" s="131" t="s">
        <v>152</v>
      </c>
      <c r="G24" s="82" t="s">
        <v>9</v>
      </c>
      <c r="H24" s="133" t="s">
        <v>8</v>
      </c>
      <c r="I24" s="134" t="s">
        <v>93</v>
      </c>
      <c r="J24" s="134" t="s">
        <v>110</v>
      </c>
      <c r="K24" s="136" t="s">
        <v>67</v>
      </c>
      <c r="L24" s="202">
        <v>119.5</v>
      </c>
      <c r="M24" s="203">
        <f t="shared" si="9"/>
        <v>62.89473684210527</v>
      </c>
      <c r="N24" s="204">
        <f t="shared" si="10"/>
        <v>3</v>
      </c>
      <c r="O24" s="202">
        <v>116.5</v>
      </c>
      <c r="P24" s="203">
        <f t="shared" si="11"/>
        <v>61.31578947368421</v>
      </c>
      <c r="Q24" s="204">
        <f t="shared" si="12"/>
        <v>6</v>
      </c>
      <c r="R24" s="202">
        <v>122.5</v>
      </c>
      <c r="S24" s="203">
        <f t="shared" si="13"/>
        <v>64.47368421052632</v>
      </c>
      <c r="T24" s="204">
        <f t="shared" si="14"/>
        <v>1</v>
      </c>
      <c r="U24" s="205"/>
      <c r="V24" s="205"/>
      <c r="W24" s="202">
        <f t="shared" si="15"/>
        <v>358.5</v>
      </c>
      <c r="X24" s="202"/>
      <c r="Y24" s="203">
        <f t="shared" si="16"/>
        <v>62.895</v>
      </c>
    </row>
    <row r="25" spans="1:25" s="218" customFormat="1" ht="36.75" customHeight="1">
      <c r="A25" s="219">
        <f>RANK(Y25,Y$20:Y$25,0)</f>
        <v>6</v>
      </c>
      <c r="B25" s="168"/>
      <c r="C25" s="190"/>
      <c r="D25" s="129" t="s">
        <v>48</v>
      </c>
      <c r="E25" s="130" t="s">
        <v>49</v>
      </c>
      <c r="F25" s="131" t="s">
        <v>152</v>
      </c>
      <c r="G25" s="132" t="s">
        <v>47</v>
      </c>
      <c r="H25" s="133" t="s">
        <v>46</v>
      </c>
      <c r="I25" s="134" t="s">
        <v>251</v>
      </c>
      <c r="J25" s="134" t="s">
        <v>107</v>
      </c>
      <c r="K25" s="136" t="s">
        <v>37</v>
      </c>
      <c r="L25" s="202">
        <v>119</v>
      </c>
      <c r="M25" s="203">
        <f t="shared" si="9"/>
        <v>62.631578947368425</v>
      </c>
      <c r="N25" s="204">
        <f t="shared" si="10"/>
        <v>4</v>
      </c>
      <c r="O25" s="202">
        <v>120.5</v>
      </c>
      <c r="P25" s="203">
        <f t="shared" si="11"/>
        <v>63.42105263157895</v>
      </c>
      <c r="Q25" s="204">
        <f t="shared" si="12"/>
        <v>4</v>
      </c>
      <c r="R25" s="202">
        <v>118.5</v>
      </c>
      <c r="S25" s="203">
        <f t="shared" si="13"/>
        <v>62.36842105263158</v>
      </c>
      <c r="T25" s="204">
        <f t="shared" si="14"/>
        <v>4</v>
      </c>
      <c r="U25" s="205"/>
      <c r="V25" s="205"/>
      <c r="W25" s="202">
        <f t="shared" si="15"/>
        <v>358</v>
      </c>
      <c r="X25" s="206"/>
      <c r="Y25" s="203">
        <f t="shared" si="16"/>
        <v>62.807</v>
      </c>
    </row>
    <row r="26" spans="1:25" ht="17.25" customHeight="1">
      <c r="A26" s="170"/>
      <c r="B26" s="170"/>
      <c r="C26" s="170"/>
      <c r="D26" s="7"/>
      <c r="E26" s="51"/>
      <c r="F26" s="7"/>
      <c r="G26" s="7"/>
      <c r="H26" s="7"/>
      <c r="I26" s="7"/>
      <c r="J26" s="170"/>
      <c r="K26" s="7"/>
      <c r="L26" s="171"/>
      <c r="M26" s="175"/>
      <c r="O26" s="173"/>
      <c r="P26" s="174"/>
      <c r="Q26" s="170"/>
      <c r="R26" s="173"/>
      <c r="S26" s="174"/>
      <c r="T26" s="170"/>
      <c r="U26" s="170"/>
      <c r="V26" s="170"/>
      <c r="W26" s="170"/>
      <c r="X26" s="170"/>
      <c r="Y26" s="174"/>
    </row>
    <row r="27" spans="1:25" ht="24" customHeight="1">
      <c r="A27" s="170"/>
      <c r="B27" s="170"/>
      <c r="C27" s="170"/>
      <c r="D27" s="7" t="s">
        <v>164</v>
      </c>
      <c r="E27" s="51"/>
      <c r="F27" s="7"/>
      <c r="G27" s="7"/>
      <c r="H27" s="7" t="s">
        <v>131</v>
      </c>
      <c r="I27" s="7"/>
      <c r="J27" s="170"/>
      <c r="K27" s="7"/>
      <c r="L27" s="171"/>
      <c r="M27" s="172"/>
      <c r="N27" s="170"/>
      <c r="O27" s="173"/>
      <c r="P27" s="174"/>
      <c r="Q27" s="170"/>
      <c r="R27" s="173"/>
      <c r="S27" s="174"/>
      <c r="T27" s="170"/>
      <c r="U27" s="170"/>
      <c r="V27" s="170"/>
      <c r="W27" s="170"/>
      <c r="X27" s="170"/>
      <c r="Y27" s="174"/>
    </row>
    <row r="28" spans="1:25" ht="24" customHeight="1">
      <c r="A28" s="170"/>
      <c r="B28" s="170"/>
      <c r="C28" s="170"/>
      <c r="D28" s="7"/>
      <c r="E28" s="51"/>
      <c r="F28" s="7"/>
      <c r="G28" s="7"/>
      <c r="H28" s="7"/>
      <c r="I28" s="7"/>
      <c r="J28" s="170"/>
      <c r="K28" s="7"/>
      <c r="L28" s="171"/>
      <c r="M28" s="175"/>
      <c r="O28" s="173"/>
      <c r="P28" s="174"/>
      <c r="Q28" s="170"/>
      <c r="R28" s="173"/>
      <c r="S28" s="174"/>
      <c r="T28" s="170"/>
      <c r="U28" s="170"/>
      <c r="V28" s="170"/>
      <c r="W28" s="170"/>
      <c r="X28" s="170"/>
      <c r="Y28" s="174"/>
    </row>
    <row r="29" spans="4:13" ht="12.75">
      <c r="D29" s="7" t="s">
        <v>157</v>
      </c>
      <c r="E29" s="51"/>
      <c r="F29" s="52"/>
      <c r="G29" s="52"/>
      <c r="H29" s="7" t="s">
        <v>132</v>
      </c>
      <c r="I29" s="52"/>
      <c r="L29" s="171"/>
      <c r="M29" s="172"/>
    </row>
  </sheetData>
  <sheetProtection/>
  <mergeCells count="25">
    <mergeCell ref="C8:C9"/>
    <mergeCell ref="A1:Y1"/>
    <mergeCell ref="A2:Y2"/>
    <mergeCell ref="A3:Y3"/>
    <mergeCell ref="A4:Y4"/>
    <mergeCell ref="K8:K9"/>
    <mergeCell ref="B8:B9"/>
    <mergeCell ref="O8:Q8"/>
    <mergeCell ref="A5:Y5"/>
    <mergeCell ref="V8:V9"/>
    <mergeCell ref="W8:W9"/>
    <mergeCell ref="X8:X9"/>
    <mergeCell ref="E8:E9"/>
    <mergeCell ref="Y8:Y9"/>
    <mergeCell ref="H8:H9"/>
    <mergeCell ref="A8:A9"/>
    <mergeCell ref="A10:Y10"/>
    <mergeCell ref="A19:Y19"/>
    <mergeCell ref="D8:D9"/>
    <mergeCell ref="R8:T8"/>
    <mergeCell ref="U8:U9"/>
    <mergeCell ref="L8:N8"/>
    <mergeCell ref="F8:F9"/>
    <mergeCell ref="G8:G9"/>
    <mergeCell ref="I8:I9"/>
  </mergeCells>
  <printOptions/>
  <pageMargins left="0.1968503937007874" right="0.15748031496062992" top="0.2362204724409449" bottom="0.15748031496062992" header="0.2362204724409449" footer="0.15748031496062992"/>
  <pageSetup fitToHeight="2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Z35"/>
  <sheetViews>
    <sheetView view="pageBreakPreview" zoomScale="65" zoomScaleSheetLayoutView="65" workbookViewId="0" topLeftCell="A16">
      <selection activeCell="K31" sqref="K31"/>
    </sheetView>
  </sheetViews>
  <sheetFormatPr defaultColWidth="9.140625" defaultRowHeight="12.75"/>
  <cols>
    <col min="1" max="1" width="5.00390625" style="8" customWidth="1"/>
    <col min="2" max="2" width="4.7109375" style="8" hidden="1" customWidth="1"/>
    <col min="3" max="3" width="4.00390625" style="8" hidden="1" customWidth="1"/>
    <col min="4" max="4" width="20.28125" style="8" customWidth="1"/>
    <col min="5" max="5" width="8.28125" style="8" customWidth="1"/>
    <col min="6" max="6" width="4.7109375" style="8" customWidth="1"/>
    <col min="7" max="7" width="30.140625" style="8" customWidth="1"/>
    <col min="8" max="8" width="8.7109375" style="8" customWidth="1"/>
    <col min="9" max="9" width="16.57421875" style="8" customWidth="1"/>
    <col min="10" max="10" width="12.7109375" style="8" hidden="1" customWidth="1"/>
    <col min="11" max="11" width="23.0039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5.28125" style="8" customWidth="1"/>
    <col min="25" max="25" width="9.7109375" style="41" customWidth="1"/>
    <col min="26" max="26" width="6.7109375" style="8" customWidth="1"/>
    <col min="27" max="16384" width="9.140625" style="8" customWidth="1"/>
  </cols>
  <sheetData>
    <row r="1" spans="1:26" ht="47.25" customHeight="1">
      <c r="A1" s="265" t="s">
        <v>212</v>
      </c>
      <c r="B1" s="265"/>
      <c r="C1" s="265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</row>
    <row r="2" spans="1:26" s="9" customFormat="1" ht="15.75" customHeight="1">
      <c r="A2" s="267" t="s">
        <v>165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</row>
    <row r="3" spans="1:26" s="10" customFormat="1" ht="15.75" customHeight="1">
      <c r="A3" s="258" t="s">
        <v>178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</row>
    <row r="4" spans="1:26" s="11" customFormat="1" ht="21" customHeight="1">
      <c r="A4" s="268" t="s">
        <v>189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</row>
    <row r="5" spans="1:26" ht="13.5" customHeight="1">
      <c r="A5" s="263" t="s">
        <v>94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</row>
    <row r="6" spans="1:26" ht="12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s="17" customFormat="1" ht="15" customHeight="1">
      <c r="A7" s="70" t="s">
        <v>128</v>
      </c>
      <c r="B7" s="156"/>
      <c r="C7" s="156"/>
      <c r="D7" s="157"/>
      <c r="E7" s="157"/>
      <c r="F7" s="157"/>
      <c r="G7" s="157"/>
      <c r="H7" s="157"/>
      <c r="I7" s="158"/>
      <c r="J7" s="158"/>
      <c r="K7" s="156"/>
      <c r="L7" s="159"/>
      <c r="M7" s="160"/>
      <c r="N7" s="161"/>
      <c r="O7" s="159"/>
      <c r="P7" s="162"/>
      <c r="Q7" s="161"/>
      <c r="R7" s="159"/>
      <c r="S7" s="162"/>
      <c r="T7" s="161"/>
      <c r="U7" s="161"/>
      <c r="V7" s="161"/>
      <c r="W7" s="161"/>
      <c r="X7" s="161"/>
      <c r="Y7" s="86" t="s">
        <v>244</v>
      </c>
      <c r="Z7" s="19"/>
    </row>
    <row r="8" spans="1:26" s="20" customFormat="1" ht="19.5" customHeight="1">
      <c r="A8" s="270" t="s">
        <v>176</v>
      </c>
      <c r="B8" s="262" t="s">
        <v>146</v>
      </c>
      <c r="C8" s="272" t="s">
        <v>177</v>
      </c>
      <c r="D8" s="274" t="s">
        <v>162</v>
      </c>
      <c r="E8" s="274" t="s">
        <v>147</v>
      </c>
      <c r="F8" s="270" t="s">
        <v>161</v>
      </c>
      <c r="G8" s="274" t="s">
        <v>163</v>
      </c>
      <c r="H8" s="274" t="s">
        <v>147</v>
      </c>
      <c r="I8" s="274" t="s">
        <v>148</v>
      </c>
      <c r="J8" s="68"/>
      <c r="K8" s="274" t="s">
        <v>150</v>
      </c>
      <c r="L8" s="271" t="s">
        <v>166</v>
      </c>
      <c r="M8" s="271"/>
      <c r="N8" s="271"/>
      <c r="O8" s="271" t="s">
        <v>167</v>
      </c>
      <c r="P8" s="271"/>
      <c r="Q8" s="271"/>
      <c r="R8" s="271" t="s">
        <v>203</v>
      </c>
      <c r="S8" s="271"/>
      <c r="T8" s="271"/>
      <c r="U8" s="275" t="s">
        <v>168</v>
      </c>
      <c r="V8" s="272" t="s">
        <v>169</v>
      </c>
      <c r="W8" s="270" t="s">
        <v>170</v>
      </c>
      <c r="X8" s="262" t="s">
        <v>171</v>
      </c>
      <c r="Y8" s="264" t="s">
        <v>172</v>
      </c>
      <c r="Z8" s="264" t="s">
        <v>173</v>
      </c>
    </row>
    <row r="9" spans="1:26" s="20" customFormat="1" ht="39.75" customHeight="1">
      <c r="A9" s="270"/>
      <c r="B9" s="262"/>
      <c r="C9" s="273"/>
      <c r="D9" s="274"/>
      <c r="E9" s="274"/>
      <c r="F9" s="270"/>
      <c r="G9" s="274"/>
      <c r="H9" s="274"/>
      <c r="I9" s="274"/>
      <c r="J9" s="68"/>
      <c r="K9" s="274"/>
      <c r="L9" s="21" t="s">
        <v>174</v>
      </c>
      <c r="M9" s="22" t="s">
        <v>175</v>
      </c>
      <c r="N9" s="23" t="s">
        <v>176</v>
      </c>
      <c r="O9" s="21" t="s">
        <v>174</v>
      </c>
      <c r="P9" s="22" t="s">
        <v>175</v>
      </c>
      <c r="Q9" s="23" t="s">
        <v>176</v>
      </c>
      <c r="R9" s="21" t="s">
        <v>174</v>
      </c>
      <c r="S9" s="22" t="s">
        <v>175</v>
      </c>
      <c r="T9" s="23" t="s">
        <v>176</v>
      </c>
      <c r="U9" s="276"/>
      <c r="V9" s="273"/>
      <c r="W9" s="270"/>
      <c r="X9" s="262"/>
      <c r="Y9" s="264"/>
      <c r="Z9" s="264"/>
    </row>
    <row r="10" spans="1:26" s="20" customFormat="1" ht="39.75" customHeight="1">
      <c r="A10" s="241" t="s">
        <v>118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7"/>
      <c r="Z10" s="207"/>
    </row>
    <row r="11" spans="1:26" s="227" customFormat="1" ht="36.75" customHeight="1">
      <c r="A11" s="219">
        <f aca="true" t="shared" si="0" ref="A11:A16">RANK(Y11,Y$11:Y$16,0)</f>
        <v>1</v>
      </c>
      <c r="B11" s="24"/>
      <c r="C11" s="69"/>
      <c r="D11" s="129" t="s">
        <v>14</v>
      </c>
      <c r="E11" s="130" t="s">
        <v>15</v>
      </c>
      <c r="F11" s="131" t="s">
        <v>190</v>
      </c>
      <c r="G11" s="82" t="s">
        <v>18</v>
      </c>
      <c r="H11" s="133" t="s">
        <v>19</v>
      </c>
      <c r="I11" s="134" t="s">
        <v>20</v>
      </c>
      <c r="J11" s="142" t="s">
        <v>17</v>
      </c>
      <c r="K11" s="136" t="s">
        <v>205</v>
      </c>
      <c r="L11" s="223">
        <v>141</v>
      </c>
      <c r="M11" s="203">
        <f aca="true" t="shared" si="1" ref="M11:M16">L11/2.2-IF($U11=1,0.5,IF($U11=2,1.5,0))</f>
        <v>64.09090909090908</v>
      </c>
      <c r="N11" s="204">
        <f aca="true" t="shared" si="2" ref="N11:N16">RANK(M11,M$11:M$16,0)</f>
        <v>1</v>
      </c>
      <c r="O11" s="223">
        <v>141</v>
      </c>
      <c r="P11" s="203">
        <f aca="true" t="shared" si="3" ref="P11:P16">O11/2.2-IF($U11=1,0.5,IF($U11=2,1.5,0))</f>
        <v>64.09090909090908</v>
      </c>
      <c r="Q11" s="204">
        <f aca="true" t="shared" si="4" ref="Q11:Q16">RANK(P11,P$11:P$16,0)</f>
        <v>2</v>
      </c>
      <c r="R11" s="223">
        <v>141.5</v>
      </c>
      <c r="S11" s="203">
        <f aca="true" t="shared" si="5" ref="S11:S16">R11/2.2-IF($U11=1,0.5,IF($U11=2,1.5,0))</f>
        <v>64.31818181818181</v>
      </c>
      <c r="T11" s="204">
        <f aca="true" t="shared" si="6" ref="T11:T16">RANK(S11,S$11:S$16,0)</f>
        <v>1</v>
      </c>
      <c r="U11" s="224"/>
      <c r="V11" s="224"/>
      <c r="W11" s="223">
        <f aca="true" t="shared" si="7" ref="W11:W16">L11+O11+R11</f>
        <v>423.5</v>
      </c>
      <c r="X11" s="225"/>
      <c r="Y11" s="203">
        <f aca="true" t="shared" si="8" ref="Y11:Y16">ROUND(SUM(M11,P11,S11)/3,3)</f>
        <v>64.167</v>
      </c>
      <c r="Z11" s="226"/>
    </row>
    <row r="12" spans="1:26" s="227" customFormat="1" ht="36.75" customHeight="1">
      <c r="A12" s="219">
        <f t="shared" si="0"/>
        <v>2</v>
      </c>
      <c r="B12" s="24"/>
      <c r="C12" s="69"/>
      <c r="D12" s="129" t="s">
        <v>106</v>
      </c>
      <c r="E12" s="130" t="s">
        <v>120</v>
      </c>
      <c r="F12" s="131" t="s">
        <v>214</v>
      </c>
      <c r="G12" s="132" t="s">
        <v>121</v>
      </c>
      <c r="H12" s="133" t="s">
        <v>122</v>
      </c>
      <c r="I12" s="134" t="s">
        <v>251</v>
      </c>
      <c r="J12" s="134" t="s">
        <v>251</v>
      </c>
      <c r="K12" s="136" t="s">
        <v>252</v>
      </c>
      <c r="L12" s="223">
        <v>139</v>
      </c>
      <c r="M12" s="203">
        <f t="shared" si="1"/>
        <v>63.18181818181818</v>
      </c>
      <c r="N12" s="204">
        <f t="shared" si="2"/>
        <v>3</v>
      </c>
      <c r="O12" s="223">
        <v>142.5</v>
      </c>
      <c r="P12" s="203">
        <f t="shared" si="3"/>
        <v>64.77272727272727</v>
      </c>
      <c r="Q12" s="204">
        <f t="shared" si="4"/>
        <v>1</v>
      </c>
      <c r="R12" s="223">
        <v>141.5</v>
      </c>
      <c r="S12" s="203">
        <f t="shared" si="5"/>
        <v>64.31818181818181</v>
      </c>
      <c r="T12" s="204">
        <f t="shared" si="6"/>
        <v>1</v>
      </c>
      <c r="U12" s="224"/>
      <c r="V12" s="224"/>
      <c r="W12" s="223">
        <f t="shared" si="7"/>
        <v>423</v>
      </c>
      <c r="X12" s="225"/>
      <c r="Y12" s="203">
        <f t="shared" si="8"/>
        <v>64.091</v>
      </c>
      <c r="Z12" s="226" t="s">
        <v>198</v>
      </c>
    </row>
    <row r="13" spans="1:26" s="227" customFormat="1" ht="36.75" customHeight="1">
      <c r="A13" s="219">
        <f t="shared" si="0"/>
        <v>3</v>
      </c>
      <c r="B13" s="24"/>
      <c r="C13" s="69"/>
      <c r="D13" s="129" t="s">
        <v>60</v>
      </c>
      <c r="E13" s="141"/>
      <c r="F13" s="131" t="s">
        <v>152</v>
      </c>
      <c r="G13" s="82" t="s">
        <v>85</v>
      </c>
      <c r="H13" s="133" t="s">
        <v>63</v>
      </c>
      <c r="I13" s="134" t="s">
        <v>84</v>
      </c>
      <c r="J13" s="142" t="s">
        <v>197</v>
      </c>
      <c r="K13" s="127" t="s">
        <v>87</v>
      </c>
      <c r="L13" s="223">
        <v>139.5</v>
      </c>
      <c r="M13" s="203">
        <f t="shared" si="1"/>
        <v>63.40909090909091</v>
      </c>
      <c r="N13" s="204">
        <f t="shared" si="2"/>
        <v>2</v>
      </c>
      <c r="O13" s="223">
        <v>137.5</v>
      </c>
      <c r="P13" s="203">
        <f t="shared" si="3"/>
        <v>62.49999999999999</v>
      </c>
      <c r="Q13" s="204">
        <f t="shared" si="4"/>
        <v>5</v>
      </c>
      <c r="R13" s="223">
        <v>141</v>
      </c>
      <c r="S13" s="203">
        <f t="shared" si="5"/>
        <v>64.09090909090908</v>
      </c>
      <c r="T13" s="204">
        <f t="shared" si="6"/>
        <v>3</v>
      </c>
      <c r="U13" s="224"/>
      <c r="V13" s="224"/>
      <c r="W13" s="223">
        <f t="shared" si="7"/>
        <v>418</v>
      </c>
      <c r="X13" s="225"/>
      <c r="Y13" s="203">
        <f t="shared" si="8"/>
        <v>63.333</v>
      </c>
      <c r="Z13" s="226" t="s">
        <v>198</v>
      </c>
    </row>
    <row r="14" spans="1:26" s="227" customFormat="1" ht="36.75" customHeight="1">
      <c r="A14" s="219">
        <f t="shared" si="0"/>
        <v>4</v>
      </c>
      <c r="B14" s="24"/>
      <c r="C14" s="69"/>
      <c r="D14" s="129" t="s">
        <v>60</v>
      </c>
      <c r="E14" s="141"/>
      <c r="F14" s="131" t="s">
        <v>152</v>
      </c>
      <c r="G14" s="82" t="s">
        <v>62</v>
      </c>
      <c r="H14" s="133" t="s">
        <v>61</v>
      </c>
      <c r="I14" s="134" t="s">
        <v>260</v>
      </c>
      <c r="J14" s="142" t="s">
        <v>197</v>
      </c>
      <c r="K14" s="127" t="s">
        <v>87</v>
      </c>
      <c r="L14" s="223">
        <v>135.5</v>
      </c>
      <c r="M14" s="203">
        <f t="shared" si="1"/>
        <v>61.590909090909086</v>
      </c>
      <c r="N14" s="204">
        <f t="shared" si="2"/>
        <v>4</v>
      </c>
      <c r="O14" s="223">
        <v>139</v>
      </c>
      <c r="P14" s="203">
        <f t="shared" si="3"/>
        <v>63.18181818181818</v>
      </c>
      <c r="Q14" s="204">
        <f t="shared" si="4"/>
        <v>4</v>
      </c>
      <c r="R14" s="223">
        <v>137</v>
      </c>
      <c r="S14" s="203">
        <f t="shared" si="5"/>
        <v>62.272727272727266</v>
      </c>
      <c r="T14" s="204">
        <f t="shared" si="6"/>
        <v>4</v>
      </c>
      <c r="U14" s="224"/>
      <c r="V14" s="224"/>
      <c r="W14" s="223">
        <f t="shared" si="7"/>
        <v>411.5</v>
      </c>
      <c r="X14" s="223"/>
      <c r="Y14" s="203">
        <f t="shared" si="8"/>
        <v>62.348</v>
      </c>
      <c r="Z14" s="226" t="s">
        <v>198</v>
      </c>
    </row>
    <row r="15" spans="1:26" s="227" customFormat="1" ht="36.75" customHeight="1">
      <c r="A15" s="219">
        <f t="shared" si="0"/>
        <v>5</v>
      </c>
      <c r="B15" s="24"/>
      <c r="C15" s="69"/>
      <c r="D15" s="199" t="s">
        <v>206</v>
      </c>
      <c r="E15" s="200" t="s">
        <v>124</v>
      </c>
      <c r="F15" s="198" t="s">
        <v>152</v>
      </c>
      <c r="G15" s="201" t="s">
        <v>210</v>
      </c>
      <c r="H15" s="148" t="s">
        <v>211</v>
      </c>
      <c r="I15" s="179" t="s">
        <v>89</v>
      </c>
      <c r="J15" s="180" t="s">
        <v>191</v>
      </c>
      <c r="K15" s="186" t="s">
        <v>202</v>
      </c>
      <c r="L15" s="223">
        <v>134.5</v>
      </c>
      <c r="M15" s="203">
        <f t="shared" si="1"/>
        <v>61.13636363636363</v>
      </c>
      <c r="N15" s="204">
        <f t="shared" si="2"/>
        <v>5</v>
      </c>
      <c r="O15" s="223">
        <v>141</v>
      </c>
      <c r="P15" s="203">
        <f t="shared" si="3"/>
        <v>64.09090909090908</v>
      </c>
      <c r="Q15" s="204">
        <f t="shared" si="4"/>
        <v>2</v>
      </c>
      <c r="R15" s="223">
        <v>134.5</v>
      </c>
      <c r="S15" s="203">
        <f t="shared" si="5"/>
        <v>61.13636363636363</v>
      </c>
      <c r="T15" s="204">
        <f t="shared" si="6"/>
        <v>6</v>
      </c>
      <c r="U15" s="224"/>
      <c r="V15" s="224"/>
      <c r="W15" s="223">
        <f t="shared" si="7"/>
        <v>410</v>
      </c>
      <c r="X15" s="225"/>
      <c r="Y15" s="203">
        <f t="shared" si="8"/>
        <v>62.121</v>
      </c>
      <c r="Z15" s="226" t="s">
        <v>198</v>
      </c>
    </row>
    <row r="16" spans="1:26" s="227" customFormat="1" ht="36.75" customHeight="1">
      <c r="A16" s="219">
        <f t="shared" si="0"/>
        <v>6</v>
      </c>
      <c r="B16" s="24"/>
      <c r="C16" s="69"/>
      <c r="D16" s="199" t="s">
        <v>220</v>
      </c>
      <c r="E16" s="200" t="s">
        <v>218</v>
      </c>
      <c r="F16" s="198" t="s">
        <v>190</v>
      </c>
      <c r="G16" s="201" t="s">
        <v>29</v>
      </c>
      <c r="H16" s="148" t="s">
        <v>28</v>
      </c>
      <c r="I16" s="179" t="s">
        <v>219</v>
      </c>
      <c r="J16" s="180" t="s">
        <v>224</v>
      </c>
      <c r="K16" s="186" t="s">
        <v>30</v>
      </c>
      <c r="L16" s="223">
        <v>131.5</v>
      </c>
      <c r="M16" s="203">
        <f t="shared" si="1"/>
        <v>59.272727272727266</v>
      </c>
      <c r="N16" s="204">
        <f t="shared" si="2"/>
        <v>6</v>
      </c>
      <c r="O16" s="223">
        <v>138.5</v>
      </c>
      <c r="P16" s="203">
        <f t="shared" si="3"/>
        <v>62.454545454545446</v>
      </c>
      <c r="Q16" s="204">
        <f t="shared" si="4"/>
        <v>6</v>
      </c>
      <c r="R16" s="223">
        <v>138</v>
      </c>
      <c r="S16" s="203">
        <f t="shared" si="5"/>
        <v>62.22727272727272</v>
      </c>
      <c r="T16" s="204">
        <f t="shared" si="6"/>
        <v>5</v>
      </c>
      <c r="U16" s="224">
        <v>1</v>
      </c>
      <c r="V16" s="224"/>
      <c r="W16" s="223">
        <f t="shared" si="7"/>
        <v>408</v>
      </c>
      <c r="X16" s="225"/>
      <c r="Y16" s="203">
        <f t="shared" si="8"/>
        <v>61.318</v>
      </c>
      <c r="Z16" s="226" t="s">
        <v>198</v>
      </c>
    </row>
    <row r="17" spans="1:25" s="164" customFormat="1" ht="39.75" customHeight="1">
      <c r="A17" s="241" t="s">
        <v>95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7"/>
    </row>
    <row r="18" spans="1:26" s="227" customFormat="1" ht="36.75" customHeight="1">
      <c r="A18" s="219">
        <f>RANK(Y18,Y$18:Y$20,0)</f>
        <v>1</v>
      </c>
      <c r="B18" s="24"/>
      <c r="C18" s="69"/>
      <c r="D18" s="199" t="s">
        <v>116</v>
      </c>
      <c r="E18" s="200" t="s">
        <v>117</v>
      </c>
      <c r="F18" s="198" t="s">
        <v>155</v>
      </c>
      <c r="G18" s="181" t="s">
        <v>31</v>
      </c>
      <c r="H18" s="182" t="s">
        <v>127</v>
      </c>
      <c r="I18" s="183" t="s">
        <v>153</v>
      </c>
      <c r="J18" s="184" t="s">
        <v>224</v>
      </c>
      <c r="K18" s="185" t="s">
        <v>237</v>
      </c>
      <c r="L18" s="223">
        <v>145</v>
      </c>
      <c r="M18" s="203">
        <f>L18/2.2-IF($U18=1,0.5,IF($U18=2,1.5,0))</f>
        <v>65.9090909090909</v>
      </c>
      <c r="N18" s="204">
        <f>RANK(M18,M$18:M$20,0)</f>
        <v>1</v>
      </c>
      <c r="O18" s="223">
        <v>143.5</v>
      </c>
      <c r="P18" s="203">
        <f>O18/2.2-IF($U18=1,0.5,IF($U18=2,1.5,0))</f>
        <v>65.22727272727272</v>
      </c>
      <c r="Q18" s="204">
        <f>RANK(P18,P$18:P$20,0)</f>
        <v>1</v>
      </c>
      <c r="R18" s="223">
        <v>140.5</v>
      </c>
      <c r="S18" s="203">
        <f>R18/2.2-IF($U18=1,0.5,IF($U18=2,1.5,0))</f>
        <v>63.86363636363636</v>
      </c>
      <c r="T18" s="204">
        <f>RANK(S18,S$18:S$20,0)</f>
        <v>1</v>
      </c>
      <c r="U18" s="224"/>
      <c r="V18" s="224"/>
      <c r="W18" s="223">
        <f>L18+O18+R18</f>
        <v>429</v>
      </c>
      <c r="X18" s="225"/>
      <c r="Y18" s="203">
        <f>ROUND(SUM(M18,P18,S18)/3,3)</f>
        <v>65</v>
      </c>
      <c r="Z18" s="226" t="s">
        <v>155</v>
      </c>
    </row>
    <row r="19" spans="1:26" s="227" customFormat="1" ht="36.75" customHeight="1">
      <c r="A19" s="219">
        <f>RANK(Y19,Y$18:Y$20,0)</f>
        <v>2</v>
      </c>
      <c r="B19" s="24"/>
      <c r="C19" s="69"/>
      <c r="D19" s="129" t="s">
        <v>78</v>
      </c>
      <c r="E19" s="130" t="s">
        <v>79</v>
      </c>
      <c r="F19" s="135" t="s">
        <v>152</v>
      </c>
      <c r="G19" s="132" t="s">
        <v>263</v>
      </c>
      <c r="H19" s="133" t="s">
        <v>264</v>
      </c>
      <c r="I19" s="134" t="s">
        <v>265</v>
      </c>
      <c r="J19" s="142" t="s">
        <v>191</v>
      </c>
      <c r="K19" s="136" t="s">
        <v>254</v>
      </c>
      <c r="L19" s="223">
        <v>130.5</v>
      </c>
      <c r="M19" s="203">
        <f>L19/2.2-IF($U19=1,0.5,IF($U19=2,1.5,0))</f>
        <v>59.31818181818181</v>
      </c>
      <c r="N19" s="204">
        <f>RANK(M19,M$18:M$20,0)</f>
        <v>2</v>
      </c>
      <c r="O19" s="223">
        <v>130</v>
      </c>
      <c r="P19" s="203">
        <f>O19/2.2-IF($U19=1,0.5,IF($U19=2,1.5,0))</f>
        <v>59.090909090909086</v>
      </c>
      <c r="Q19" s="204">
        <f>RANK(P19,P$18:P$20,0)</f>
        <v>2</v>
      </c>
      <c r="R19" s="223">
        <v>131.5</v>
      </c>
      <c r="S19" s="203">
        <f>R19/2.2-IF($U19=1,0.5,IF($U19=2,1.5,0))</f>
        <v>59.772727272727266</v>
      </c>
      <c r="T19" s="204">
        <f>RANK(S19,S$18:S$20,0)</f>
        <v>2</v>
      </c>
      <c r="U19" s="224"/>
      <c r="V19" s="224"/>
      <c r="W19" s="223">
        <f>L19+O19+R19</f>
        <v>392</v>
      </c>
      <c r="X19" s="223"/>
      <c r="Y19" s="203">
        <f>ROUND(SUM(M19,P19,S19)/3,3)</f>
        <v>59.394</v>
      </c>
      <c r="Z19" s="226" t="s">
        <v>198</v>
      </c>
    </row>
    <row r="20" spans="1:26" s="227" customFormat="1" ht="36.75" customHeight="1">
      <c r="A20" s="219">
        <f>RANK(Y20,Y$18:Y$20,0)</f>
        <v>3</v>
      </c>
      <c r="B20" s="24"/>
      <c r="C20" s="69"/>
      <c r="D20" s="129" t="s">
        <v>50</v>
      </c>
      <c r="E20" s="130"/>
      <c r="F20" s="131" t="s">
        <v>152</v>
      </c>
      <c r="G20" s="132" t="s">
        <v>45</v>
      </c>
      <c r="H20" s="133" t="s">
        <v>125</v>
      </c>
      <c r="I20" s="134" t="s">
        <v>251</v>
      </c>
      <c r="J20" s="134" t="s">
        <v>107</v>
      </c>
      <c r="K20" s="136" t="s">
        <v>37</v>
      </c>
      <c r="L20" s="223">
        <v>126.5</v>
      </c>
      <c r="M20" s="203">
        <f>L20/2.2-IF($U20=1,0.5,IF($U20=2,1.5,0))</f>
        <v>57.49999999999999</v>
      </c>
      <c r="N20" s="204">
        <f>RANK(M20,M$18:M$20,0)</f>
        <v>3</v>
      </c>
      <c r="O20" s="223">
        <v>125.5</v>
      </c>
      <c r="P20" s="203">
        <f>O20/2.2-IF($U20=1,0.5,IF($U20=2,1.5,0))</f>
        <v>57.04545454545454</v>
      </c>
      <c r="Q20" s="204">
        <f>RANK(P20,P$18:P$20,0)</f>
        <v>3</v>
      </c>
      <c r="R20" s="223">
        <v>120</v>
      </c>
      <c r="S20" s="203">
        <f>R20/2.2-IF($U20=1,0.5,IF($U20=2,1.5,0))</f>
        <v>54.54545454545454</v>
      </c>
      <c r="T20" s="204">
        <f>RANK(S20,S$18:S$20,0)</f>
        <v>3</v>
      </c>
      <c r="U20" s="224"/>
      <c r="V20" s="224"/>
      <c r="W20" s="223">
        <f>L20+O20+R20</f>
        <v>372</v>
      </c>
      <c r="X20" s="223"/>
      <c r="Y20" s="203">
        <f>ROUND(SUM(M20,P20,S20)/3,3)</f>
        <v>56.364</v>
      </c>
      <c r="Z20" s="226" t="s">
        <v>198</v>
      </c>
    </row>
    <row r="21" spans="1:26" s="20" customFormat="1" ht="39.75" customHeight="1">
      <c r="A21" s="241" t="s">
        <v>96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7"/>
      <c r="Z21" s="207"/>
    </row>
    <row r="22" spans="1:26" s="227" customFormat="1" ht="36.75" customHeight="1">
      <c r="A22" s="219">
        <f aca="true" t="shared" si="9" ref="A22:A31">RANK(Y22,Y$22:Y$31,0)</f>
        <v>1</v>
      </c>
      <c r="B22" s="24"/>
      <c r="C22" s="69"/>
      <c r="D22" s="129" t="s">
        <v>0</v>
      </c>
      <c r="E22" s="141"/>
      <c r="F22" s="131" t="s">
        <v>152</v>
      </c>
      <c r="G22" s="82" t="s">
        <v>1</v>
      </c>
      <c r="H22" s="133" t="s">
        <v>2</v>
      </c>
      <c r="I22" s="134" t="s">
        <v>3</v>
      </c>
      <c r="J22" s="142" t="s">
        <v>5</v>
      </c>
      <c r="K22" s="136" t="s">
        <v>4</v>
      </c>
      <c r="L22" s="223">
        <v>154</v>
      </c>
      <c r="M22" s="203">
        <f aca="true" t="shared" si="10" ref="M22:M31">L22/2.2-IF($U22=1,0.5,IF($U22=2,1.5,0))</f>
        <v>70</v>
      </c>
      <c r="N22" s="204">
        <f aca="true" t="shared" si="11" ref="N22:N31">RANK(M22,M$22:M$31,0)</f>
        <v>1</v>
      </c>
      <c r="O22" s="223">
        <v>142.5</v>
      </c>
      <c r="P22" s="203">
        <f aca="true" t="shared" si="12" ref="P22:P31">O22/2.2-IF($U22=1,0.5,IF($U22=2,1.5,0))</f>
        <v>64.77272727272727</v>
      </c>
      <c r="Q22" s="204">
        <f aca="true" t="shared" si="13" ref="Q22:Q31">RANK(P22,P$22:P$31,0)</f>
        <v>1</v>
      </c>
      <c r="R22" s="223">
        <v>149.5</v>
      </c>
      <c r="S22" s="203">
        <f aca="true" t="shared" si="14" ref="S22:S31">R22/2.2-IF($U22=1,0.5,IF($U22=2,1.5,0))</f>
        <v>67.95454545454545</v>
      </c>
      <c r="T22" s="204">
        <f aca="true" t="shared" si="15" ref="T22:T31">RANK(S22,S$22:S$31,0)</f>
        <v>1</v>
      </c>
      <c r="U22" s="224"/>
      <c r="V22" s="224"/>
      <c r="W22" s="223">
        <f aca="true" t="shared" si="16" ref="W22:W31">L22+O22+R22</f>
        <v>446</v>
      </c>
      <c r="X22" s="223"/>
      <c r="Y22" s="203">
        <f aca="true" t="shared" si="17" ref="Y22:Y31">ROUND(SUM(M22,P22,S22)/3,3)</f>
        <v>67.576</v>
      </c>
      <c r="Z22" s="226" t="s">
        <v>198</v>
      </c>
    </row>
    <row r="23" spans="1:26" s="227" customFormat="1" ht="36.75" customHeight="1">
      <c r="A23" s="219">
        <f t="shared" si="9"/>
        <v>2</v>
      </c>
      <c r="B23" s="24"/>
      <c r="C23" s="69"/>
      <c r="D23" s="199" t="s">
        <v>261</v>
      </c>
      <c r="E23" s="200" t="s">
        <v>262</v>
      </c>
      <c r="F23" s="198" t="s">
        <v>213</v>
      </c>
      <c r="G23" s="181" t="s">
        <v>263</v>
      </c>
      <c r="H23" s="182" t="s">
        <v>264</v>
      </c>
      <c r="I23" s="183" t="s">
        <v>265</v>
      </c>
      <c r="J23" s="184" t="s">
        <v>191</v>
      </c>
      <c r="K23" s="185" t="s">
        <v>254</v>
      </c>
      <c r="L23" s="223">
        <v>142</v>
      </c>
      <c r="M23" s="203">
        <f t="shared" si="10"/>
        <v>64.54545454545455</v>
      </c>
      <c r="N23" s="204">
        <f t="shared" si="11"/>
        <v>3</v>
      </c>
      <c r="O23" s="223">
        <v>140.5</v>
      </c>
      <c r="P23" s="203">
        <f t="shared" si="12"/>
        <v>63.86363636363636</v>
      </c>
      <c r="Q23" s="204">
        <f t="shared" si="13"/>
        <v>3</v>
      </c>
      <c r="R23" s="223">
        <v>144.5</v>
      </c>
      <c r="S23" s="203">
        <f t="shared" si="14"/>
        <v>65.68181818181817</v>
      </c>
      <c r="T23" s="204">
        <f t="shared" si="15"/>
        <v>2</v>
      </c>
      <c r="U23" s="224"/>
      <c r="V23" s="224"/>
      <c r="W23" s="223">
        <f t="shared" si="16"/>
        <v>427</v>
      </c>
      <c r="X23" s="225"/>
      <c r="Y23" s="203">
        <f t="shared" si="17"/>
        <v>64.697</v>
      </c>
      <c r="Z23" s="226" t="s">
        <v>198</v>
      </c>
    </row>
    <row r="24" spans="1:26" s="227" customFormat="1" ht="36.75" customHeight="1">
      <c r="A24" s="219">
        <f t="shared" si="9"/>
        <v>3</v>
      </c>
      <c r="B24" s="24"/>
      <c r="C24" s="69"/>
      <c r="D24" s="129" t="s">
        <v>10</v>
      </c>
      <c r="E24" s="130" t="s">
        <v>26</v>
      </c>
      <c r="F24" s="131" t="s">
        <v>152</v>
      </c>
      <c r="G24" s="82" t="s">
        <v>11</v>
      </c>
      <c r="H24" s="133" t="s">
        <v>12</v>
      </c>
      <c r="I24" s="134" t="s">
        <v>13</v>
      </c>
      <c r="J24" s="142" t="s">
        <v>197</v>
      </c>
      <c r="K24" s="136" t="s">
        <v>68</v>
      </c>
      <c r="L24" s="223">
        <v>143</v>
      </c>
      <c r="M24" s="203">
        <f t="shared" si="10"/>
        <v>65</v>
      </c>
      <c r="N24" s="204">
        <f t="shared" si="11"/>
        <v>2</v>
      </c>
      <c r="O24" s="223">
        <v>141</v>
      </c>
      <c r="P24" s="203">
        <f t="shared" si="12"/>
        <v>64.09090909090908</v>
      </c>
      <c r="Q24" s="204">
        <f t="shared" si="13"/>
        <v>2</v>
      </c>
      <c r="R24" s="223">
        <v>139.5</v>
      </c>
      <c r="S24" s="203">
        <f t="shared" si="14"/>
        <v>63.40909090909091</v>
      </c>
      <c r="T24" s="204">
        <f t="shared" si="15"/>
        <v>5</v>
      </c>
      <c r="U24" s="224"/>
      <c r="V24" s="224"/>
      <c r="W24" s="223">
        <f t="shared" si="16"/>
        <v>423.5</v>
      </c>
      <c r="X24" s="223"/>
      <c r="Y24" s="203">
        <f t="shared" si="17"/>
        <v>64.167</v>
      </c>
      <c r="Z24" s="226" t="s">
        <v>198</v>
      </c>
    </row>
    <row r="25" spans="1:26" s="227" customFormat="1" ht="36.75" customHeight="1">
      <c r="A25" s="219">
        <f t="shared" si="9"/>
        <v>4</v>
      </c>
      <c r="B25" s="24"/>
      <c r="C25" s="69"/>
      <c r="D25" s="199" t="s">
        <v>216</v>
      </c>
      <c r="E25" s="200" t="s">
        <v>217</v>
      </c>
      <c r="F25" s="198" t="s">
        <v>152</v>
      </c>
      <c r="G25" s="201" t="s">
        <v>32</v>
      </c>
      <c r="H25" s="148" t="s">
        <v>90</v>
      </c>
      <c r="I25" s="179" t="s">
        <v>91</v>
      </c>
      <c r="J25" s="180" t="s">
        <v>224</v>
      </c>
      <c r="K25" s="186" t="s">
        <v>27</v>
      </c>
      <c r="L25" s="223">
        <v>138</v>
      </c>
      <c r="M25" s="203">
        <f t="shared" si="10"/>
        <v>62.72727272727272</v>
      </c>
      <c r="N25" s="204">
        <f t="shared" si="11"/>
        <v>6</v>
      </c>
      <c r="O25" s="223">
        <v>140.5</v>
      </c>
      <c r="P25" s="203">
        <f t="shared" si="12"/>
        <v>63.86363636363636</v>
      </c>
      <c r="Q25" s="204">
        <f t="shared" si="13"/>
        <v>3</v>
      </c>
      <c r="R25" s="223">
        <v>140.5</v>
      </c>
      <c r="S25" s="203">
        <f t="shared" si="14"/>
        <v>63.86363636363636</v>
      </c>
      <c r="T25" s="204">
        <f t="shared" si="15"/>
        <v>3</v>
      </c>
      <c r="U25" s="224"/>
      <c r="V25" s="224"/>
      <c r="W25" s="223">
        <f t="shared" si="16"/>
        <v>419</v>
      </c>
      <c r="X25" s="223"/>
      <c r="Y25" s="203">
        <f t="shared" si="17"/>
        <v>63.485</v>
      </c>
      <c r="Z25" s="226" t="s">
        <v>198</v>
      </c>
    </row>
    <row r="26" spans="1:26" s="227" customFormat="1" ht="36.75" customHeight="1">
      <c r="A26" s="219">
        <f t="shared" si="9"/>
        <v>5</v>
      </c>
      <c r="B26" s="24"/>
      <c r="C26" s="69"/>
      <c r="D26" s="199" t="s">
        <v>225</v>
      </c>
      <c r="E26" s="200"/>
      <c r="F26" s="198" t="s">
        <v>152</v>
      </c>
      <c r="G26" s="201" t="s">
        <v>92</v>
      </c>
      <c r="H26" s="148" t="s">
        <v>226</v>
      </c>
      <c r="I26" s="179" t="s">
        <v>33</v>
      </c>
      <c r="J26" s="180" t="s">
        <v>224</v>
      </c>
      <c r="K26" s="186" t="s">
        <v>27</v>
      </c>
      <c r="L26" s="223">
        <v>139</v>
      </c>
      <c r="M26" s="203">
        <f t="shared" si="10"/>
        <v>63.18181818181818</v>
      </c>
      <c r="N26" s="204">
        <f t="shared" si="11"/>
        <v>5</v>
      </c>
      <c r="O26" s="223">
        <v>135</v>
      </c>
      <c r="P26" s="203">
        <f t="shared" si="12"/>
        <v>61.36363636363636</v>
      </c>
      <c r="Q26" s="204">
        <f t="shared" si="13"/>
        <v>5</v>
      </c>
      <c r="R26" s="223">
        <v>140</v>
      </c>
      <c r="S26" s="203">
        <f t="shared" si="14"/>
        <v>63.63636363636363</v>
      </c>
      <c r="T26" s="204">
        <f t="shared" si="15"/>
        <v>4</v>
      </c>
      <c r="U26" s="224"/>
      <c r="V26" s="224"/>
      <c r="W26" s="223">
        <f t="shared" si="16"/>
        <v>414</v>
      </c>
      <c r="X26" s="223"/>
      <c r="Y26" s="203">
        <f t="shared" si="17"/>
        <v>62.727</v>
      </c>
      <c r="Z26" s="226" t="s">
        <v>198</v>
      </c>
    </row>
    <row r="27" spans="1:26" s="227" customFormat="1" ht="36.75" customHeight="1">
      <c r="A27" s="219">
        <f t="shared" si="9"/>
        <v>6</v>
      </c>
      <c r="B27" s="24"/>
      <c r="C27" s="69"/>
      <c r="D27" s="129" t="s">
        <v>55</v>
      </c>
      <c r="E27" s="130"/>
      <c r="F27" s="131" t="s">
        <v>152</v>
      </c>
      <c r="G27" s="132" t="s">
        <v>54</v>
      </c>
      <c r="H27" s="133" t="s">
        <v>53</v>
      </c>
      <c r="I27" s="134" t="s">
        <v>251</v>
      </c>
      <c r="J27" s="134" t="s">
        <v>107</v>
      </c>
      <c r="K27" s="136" t="s">
        <v>37</v>
      </c>
      <c r="L27" s="223">
        <v>135</v>
      </c>
      <c r="M27" s="203">
        <f t="shared" si="10"/>
        <v>61.36363636363636</v>
      </c>
      <c r="N27" s="204">
        <f t="shared" si="11"/>
        <v>8</v>
      </c>
      <c r="O27" s="223">
        <v>135</v>
      </c>
      <c r="P27" s="203">
        <f t="shared" si="12"/>
        <v>61.36363636363636</v>
      </c>
      <c r="Q27" s="204">
        <f t="shared" si="13"/>
        <v>5</v>
      </c>
      <c r="R27" s="223">
        <v>138.5</v>
      </c>
      <c r="S27" s="203">
        <f t="shared" si="14"/>
        <v>62.954545454545446</v>
      </c>
      <c r="T27" s="204">
        <f t="shared" si="15"/>
        <v>6</v>
      </c>
      <c r="U27" s="224"/>
      <c r="V27" s="224"/>
      <c r="W27" s="223">
        <f t="shared" si="16"/>
        <v>408.5</v>
      </c>
      <c r="X27" s="223"/>
      <c r="Y27" s="203">
        <f t="shared" si="17"/>
        <v>61.894</v>
      </c>
      <c r="Z27" s="226" t="s">
        <v>198</v>
      </c>
    </row>
    <row r="28" spans="1:26" s="227" customFormat="1" ht="36.75" customHeight="1">
      <c r="A28" s="219">
        <f t="shared" si="9"/>
        <v>7</v>
      </c>
      <c r="B28" s="24"/>
      <c r="C28" s="69"/>
      <c r="D28" s="129" t="s">
        <v>36</v>
      </c>
      <c r="E28" s="130" t="s">
        <v>35</v>
      </c>
      <c r="F28" s="131" t="s">
        <v>152</v>
      </c>
      <c r="G28" s="132" t="s">
        <v>249</v>
      </c>
      <c r="H28" s="133" t="s">
        <v>250</v>
      </c>
      <c r="I28" s="134" t="s">
        <v>251</v>
      </c>
      <c r="J28" s="134" t="s">
        <v>107</v>
      </c>
      <c r="K28" s="136" t="s">
        <v>37</v>
      </c>
      <c r="L28" s="223">
        <v>136</v>
      </c>
      <c r="M28" s="203">
        <f t="shared" si="10"/>
        <v>61.81818181818181</v>
      </c>
      <c r="N28" s="204">
        <f t="shared" si="11"/>
        <v>7</v>
      </c>
      <c r="O28" s="223">
        <v>134</v>
      </c>
      <c r="P28" s="203">
        <f t="shared" si="12"/>
        <v>60.90909090909091</v>
      </c>
      <c r="Q28" s="204">
        <f t="shared" si="13"/>
        <v>8</v>
      </c>
      <c r="R28" s="223">
        <v>134.5</v>
      </c>
      <c r="S28" s="203">
        <f t="shared" si="14"/>
        <v>61.13636363636363</v>
      </c>
      <c r="T28" s="204">
        <f t="shared" si="15"/>
        <v>7</v>
      </c>
      <c r="U28" s="224"/>
      <c r="V28" s="224"/>
      <c r="W28" s="223">
        <f t="shared" si="16"/>
        <v>404.5</v>
      </c>
      <c r="X28" s="223"/>
      <c r="Y28" s="203">
        <f t="shared" si="17"/>
        <v>61.288</v>
      </c>
      <c r="Z28" s="226" t="s">
        <v>198</v>
      </c>
    </row>
    <row r="29" spans="1:26" s="227" customFormat="1" ht="36.75" customHeight="1">
      <c r="A29" s="219">
        <f t="shared" si="9"/>
        <v>8</v>
      </c>
      <c r="B29" s="24"/>
      <c r="C29" s="69"/>
      <c r="D29" s="129" t="s">
        <v>39</v>
      </c>
      <c r="E29" s="130" t="s">
        <v>38</v>
      </c>
      <c r="F29" s="131" t="s">
        <v>152</v>
      </c>
      <c r="G29" s="132" t="s">
        <v>41</v>
      </c>
      <c r="H29" s="133" t="s">
        <v>40</v>
      </c>
      <c r="I29" s="134" t="s">
        <v>156</v>
      </c>
      <c r="J29" s="134" t="s">
        <v>107</v>
      </c>
      <c r="K29" s="136" t="s">
        <v>252</v>
      </c>
      <c r="L29" s="223">
        <v>140.5</v>
      </c>
      <c r="M29" s="203">
        <f t="shared" si="10"/>
        <v>63.36363636363636</v>
      </c>
      <c r="N29" s="204">
        <f t="shared" si="11"/>
        <v>4</v>
      </c>
      <c r="O29" s="223">
        <v>132.5</v>
      </c>
      <c r="P29" s="203">
        <f t="shared" si="12"/>
        <v>59.72727272727272</v>
      </c>
      <c r="Q29" s="204">
        <f t="shared" si="13"/>
        <v>10</v>
      </c>
      <c r="R29" s="223">
        <v>129</v>
      </c>
      <c r="S29" s="203">
        <f t="shared" si="14"/>
        <v>58.13636363636363</v>
      </c>
      <c r="T29" s="204">
        <f t="shared" si="15"/>
        <v>10</v>
      </c>
      <c r="U29" s="224">
        <v>1</v>
      </c>
      <c r="V29" s="224">
        <v>1</v>
      </c>
      <c r="W29" s="223">
        <f t="shared" si="16"/>
        <v>402</v>
      </c>
      <c r="X29" s="223"/>
      <c r="Y29" s="203">
        <f t="shared" si="17"/>
        <v>60.409</v>
      </c>
      <c r="Z29" s="226" t="s">
        <v>198</v>
      </c>
    </row>
    <row r="30" spans="1:26" s="227" customFormat="1" ht="36.75" customHeight="1">
      <c r="A30" s="219">
        <f t="shared" si="9"/>
        <v>9</v>
      </c>
      <c r="B30" s="24"/>
      <c r="C30" s="69"/>
      <c r="D30" s="129" t="s">
        <v>51</v>
      </c>
      <c r="E30" s="130" t="s">
        <v>52</v>
      </c>
      <c r="F30" s="131" t="s">
        <v>154</v>
      </c>
      <c r="G30" s="132" t="s">
        <v>54</v>
      </c>
      <c r="H30" s="133" t="s">
        <v>53</v>
      </c>
      <c r="I30" s="134" t="s">
        <v>251</v>
      </c>
      <c r="J30" s="134" t="s">
        <v>107</v>
      </c>
      <c r="K30" s="136" t="s">
        <v>37</v>
      </c>
      <c r="L30" s="223">
        <v>134.5</v>
      </c>
      <c r="M30" s="203">
        <f t="shared" si="10"/>
        <v>60.63636363636363</v>
      </c>
      <c r="N30" s="204">
        <f t="shared" si="11"/>
        <v>10</v>
      </c>
      <c r="O30" s="223">
        <v>135.5</v>
      </c>
      <c r="P30" s="203">
        <f t="shared" si="12"/>
        <v>61.090909090909086</v>
      </c>
      <c r="Q30" s="204">
        <f t="shared" si="13"/>
        <v>7</v>
      </c>
      <c r="R30" s="223">
        <v>131.5</v>
      </c>
      <c r="S30" s="203">
        <f t="shared" si="14"/>
        <v>59.272727272727266</v>
      </c>
      <c r="T30" s="204">
        <f t="shared" si="15"/>
        <v>8</v>
      </c>
      <c r="U30" s="224">
        <v>1</v>
      </c>
      <c r="V30" s="224"/>
      <c r="W30" s="223">
        <f t="shared" si="16"/>
        <v>401.5</v>
      </c>
      <c r="X30" s="225"/>
      <c r="Y30" s="203">
        <f t="shared" si="17"/>
        <v>60.333</v>
      </c>
      <c r="Z30" s="226" t="s">
        <v>198</v>
      </c>
    </row>
    <row r="31" spans="1:26" s="227" customFormat="1" ht="36.75" customHeight="1">
      <c r="A31" s="219">
        <f t="shared" si="9"/>
        <v>10</v>
      </c>
      <c r="B31" s="24"/>
      <c r="C31" s="69"/>
      <c r="D31" s="129" t="s">
        <v>64</v>
      </c>
      <c r="E31" s="130"/>
      <c r="F31" s="131" t="s">
        <v>152</v>
      </c>
      <c r="G31" s="82" t="s">
        <v>82</v>
      </c>
      <c r="H31" s="133" t="s">
        <v>66</v>
      </c>
      <c r="I31" s="134" t="s">
        <v>83</v>
      </c>
      <c r="J31" s="149" t="s">
        <v>260</v>
      </c>
      <c r="K31" s="127" t="s">
        <v>87</v>
      </c>
      <c r="L31" s="223">
        <v>135</v>
      </c>
      <c r="M31" s="203">
        <f t="shared" si="10"/>
        <v>61.36363636363636</v>
      </c>
      <c r="N31" s="204">
        <f t="shared" si="11"/>
        <v>8</v>
      </c>
      <c r="O31" s="223">
        <v>133.5</v>
      </c>
      <c r="P31" s="203">
        <f t="shared" si="12"/>
        <v>60.68181818181818</v>
      </c>
      <c r="Q31" s="204">
        <f t="shared" si="13"/>
        <v>9</v>
      </c>
      <c r="R31" s="223">
        <v>129.5</v>
      </c>
      <c r="S31" s="203">
        <f t="shared" si="14"/>
        <v>58.86363636363636</v>
      </c>
      <c r="T31" s="204">
        <f t="shared" si="15"/>
        <v>9</v>
      </c>
      <c r="U31" s="224"/>
      <c r="V31" s="224"/>
      <c r="W31" s="223">
        <f t="shared" si="16"/>
        <v>398</v>
      </c>
      <c r="X31" s="223"/>
      <c r="Y31" s="203">
        <f t="shared" si="17"/>
        <v>60.303</v>
      </c>
      <c r="Z31" s="226" t="s">
        <v>198</v>
      </c>
    </row>
    <row r="32" spans="1:26" ht="24" customHeight="1">
      <c r="A32" s="34"/>
      <c r="B32" s="34"/>
      <c r="C32" s="34"/>
      <c r="D32" s="7" t="s">
        <v>164</v>
      </c>
      <c r="E32" s="51"/>
      <c r="F32" s="7"/>
      <c r="G32" s="7"/>
      <c r="H32" s="7" t="s">
        <v>131</v>
      </c>
      <c r="J32" s="34"/>
      <c r="K32" s="7"/>
      <c r="L32" s="35"/>
      <c r="M32" s="36"/>
      <c r="N32" s="34"/>
      <c r="O32" s="37"/>
      <c r="P32" s="38"/>
      <c r="Q32" s="34"/>
      <c r="R32" s="37"/>
      <c r="S32" s="38"/>
      <c r="T32" s="34"/>
      <c r="U32" s="34"/>
      <c r="V32" s="34"/>
      <c r="W32" s="34"/>
      <c r="X32" s="34"/>
      <c r="Y32" s="38"/>
      <c r="Z32" s="34"/>
    </row>
    <row r="33" spans="1:26" ht="24" customHeight="1">
      <c r="A33" s="34"/>
      <c r="B33" s="34"/>
      <c r="C33" s="34"/>
      <c r="D33" s="7"/>
      <c r="E33" s="51"/>
      <c r="F33" s="7"/>
      <c r="G33" s="7"/>
      <c r="H33" s="7"/>
      <c r="J33" s="34"/>
      <c r="K33" s="7"/>
      <c r="L33" s="35"/>
      <c r="M33" s="39"/>
      <c r="O33" s="37"/>
      <c r="P33" s="38"/>
      <c r="Q33" s="34"/>
      <c r="R33" s="37"/>
      <c r="S33" s="38"/>
      <c r="T33" s="34"/>
      <c r="U33" s="34"/>
      <c r="V33" s="34"/>
      <c r="W33" s="34"/>
      <c r="X33" s="34"/>
      <c r="Y33" s="38"/>
      <c r="Z33" s="34"/>
    </row>
    <row r="34" spans="4:13" ht="12.75">
      <c r="D34" s="7" t="s">
        <v>157</v>
      </c>
      <c r="E34" s="51"/>
      <c r="F34" s="52"/>
      <c r="G34" s="52"/>
      <c r="H34" s="7" t="s">
        <v>132</v>
      </c>
      <c r="L34" s="35"/>
      <c r="M34" s="36"/>
    </row>
    <row r="35" spans="11:13" ht="12.75">
      <c r="K35" s="36"/>
      <c r="L35" s="35"/>
      <c r="M35" s="36"/>
    </row>
  </sheetData>
  <sheetProtection/>
  <protectedRanges>
    <protectedRange sqref="K20 K13 K15:K17" name="Диапазон1_3_1_1_3_11_1_1_3_1_1_2_1_3_2_1"/>
  </protectedRanges>
  <mergeCells count="27">
    <mergeCell ref="A17:Y17"/>
    <mergeCell ref="A10:Y10"/>
    <mergeCell ref="A21:Y21"/>
    <mergeCell ref="C8:C9"/>
    <mergeCell ref="D8:D9"/>
    <mergeCell ref="R8:T8"/>
    <mergeCell ref="U8:U9"/>
    <mergeCell ref="L8:N8"/>
    <mergeCell ref="F8:F9"/>
    <mergeCell ref="G8:G9"/>
    <mergeCell ref="V8:V9"/>
    <mergeCell ref="W8:W9"/>
    <mergeCell ref="X8:X9"/>
    <mergeCell ref="E8:E9"/>
    <mergeCell ref="I8:I9"/>
    <mergeCell ref="K8:K9"/>
    <mergeCell ref="H8:H9"/>
    <mergeCell ref="B8:B9"/>
    <mergeCell ref="A5:Z5"/>
    <mergeCell ref="Z8:Z9"/>
    <mergeCell ref="A1:Z1"/>
    <mergeCell ref="A2:Z2"/>
    <mergeCell ref="A3:Z3"/>
    <mergeCell ref="A4:Z4"/>
    <mergeCell ref="Y8:Y9"/>
    <mergeCell ref="A8:A9"/>
    <mergeCell ref="O8:Q8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3"/>
  <sheetViews>
    <sheetView view="pageBreakPreview" zoomScale="70" zoomScaleSheetLayoutView="70" workbookViewId="0" topLeftCell="A4">
      <selection activeCell="K16" sqref="K16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7.28125" style="8" customWidth="1"/>
    <col min="5" max="5" width="8.28125" style="8" customWidth="1"/>
    <col min="6" max="6" width="4.8515625" style="8" customWidth="1"/>
    <col min="7" max="7" width="30.140625" style="8" customWidth="1"/>
    <col min="8" max="8" width="8.7109375" style="8" customWidth="1"/>
    <col min="9" max="9" width="15.8515625" style="8" customWidth="1"/>
    <col min="10" max="10" width="12.7109375" style="8" hidden="1" customWidth="1"/>
    <col min="11" max="11" width="23.0039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6.7109375" style="8" hidden="1" customWidth="1"/>
    <col min="25" max="25" width="9.7109375" style="41" customWidth="1"/>
    <col min="26" max="26" width="8.00390625" style="8" customWidth="1"/>
    <col min="27" max="16384" width="9.140625" style="8" customWidth="1"/>
  </cols>
  <sheetData>
    <row r="1" spans="1:26" ht="52.5" customHeight="1">
      <c r="A1" s="265" t="s">
        <v>212</v>
      </c>
      <c r="B1" s="265"/>
      <c r="C1" s="265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</row>
    <row r="2" spans="1:26" s="9" customFormat="1" ht="15.75" customHeight="1">
      <c r="A2" s="267" t="s">
        <v>165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</row>
    <row r="3" spans="1:26" s="10" customFormat="1" ht="15.75" customHeight="1">
      <c r="A3" s="258" t="s">
        <v>178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</row>
    <row r="4" spans="1:26" s="11" customFormat="1" ht="21" customHeight="1">
      <c r="A4" s="268" t="s">
        <v>129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</row>
    <row r="5" spans="1:26" s="11" customFormat="1" ht="51.75" customHeight="1">
      <c r="A5" s="268" t="s">
        <v>105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</row>
    <row r="6" spans="1:26" s="228" customFormat="1" ht="18.75" customHeight="1">
      <c r="A6" s="263" t="s">
        <v>101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</row>
    <row r="7" spans="1:26" ht="18.7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1:26" s="17" customFormat="1" ht="15" customHeight="1">
      <c r="A8" s="70" t="s">
        <v>128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60" t="s">
        <v>244</v>
      </c>
      <c r="Z8" s="19"/>
    </row>
    <row r="9" spans="1:26" s="20" customFormat="1" ht="19.5" customHeight="1">
      <c r="A9" s="270" t="s">
        <v>176</v>
      </c>
      <c r="B9" s="262" t="s">
        <v>146</v>
      </c>
      <c r="C9" s="272" t="s">
        <v>177</v>
      </c>
      <c r="D9" s="274" t="s">
        <v>162</v>
      </c>
      <c r="E9" s="274" t="s">
        <v>147</v>
      </c>
      <c r="F9" s="270" t="s">
        <v>161</v>
      </c>
      <c r="G9" s="274" t="s">
        <v>163</v>
      </c>
      <c r="H9" s="274" t="s">
        <v>147</v>
      </c>
      <c r="I9" s="274" t="s">
        <v>148</v>
      </c>
      <c r="J9" s="68"/>
      <c r="K9" s="274" t="s">
        <v>150</v>
      </c>
      <c r="L9" s="271" t="s">
        <v>166</v>
      </c>
      <c r="M9" s="271"/>
      <c r="N9" s="271"/>
      <c r="O9" s="271" t="s">
        <v>167</v>
      </c>
      <c r="P9" s="271"/>
      <c r="Q9" s="271"/>
      <c r="R9" s="271" t="s">
        <v>203</v>
      </c>
      <c r="S9" s="271"/>
      <c r="T9" s="271"/>
      <c r="U9" s="275" t="s">
        <v>168</v>
      </c>
      <c r="V9" s="272" t="s">
        <v>169</v>
      </c>
      <c r="W9" s="270" t="s">
        <v>170</v>
      </c>
      <c r="X9" s="262" t="s">
        <v>171</v>
      </c>
      <c r="Y9" s="264" t="s">
        <v>172</v>
      </c>
      <c r="Z9" s="264" t="s">
        <v>173</v>
      </c>
    </row>
    <row r="10" spans="1:26" s="20" customFormat="1" ht="39.75" customHeight="1">
      <c r="A10" s="270"/>
      <c r="B10" s="262"/>
      <c r="C10" s="273"/>
      <c r="D10" s="274"/>
      <c r="E10" s="274"/>
      <c r="F10" s="270"/>
      <c r="G10" s="274"/>
      <c r="H10" s="274"/>
      <c r="I10" s="274"/>
      <c r="J10" s="68"/>
      <c r="K10" s="274"/>
      <c r="L10" s="21" t="s">
        <v>174</v>
      </c>
      <c r="M10" s="22" t="s">
        <v>175</v>
      </c>
      <c r="N10" s="23" t="s">
        <v>176</v>
      </c>
      <c r="O10" s="21" t="s">
        <v>174</v>
      </c>
      <c r="P10" s="22" t="s">
        <v>175</v>
      </c>
      <c r="Q10" s="23" t="s">
        <v>176</v>
      </c>
      <c r="R10" s="21" t="s">
        <v>174</v>
      </c>
      <c r="S10" s="22" t="s">
        <v>175</v>
      </c>
      <c r="T10" s="23" t="s">
        <v>176</v>
      </c>
      <c r="U10" s="276"/>
      <c r="V10" s="273"/>
      <c r="W10" s="270"/>
      <c r="X10" s="262"/>
      <c r="Y10" s="264"/>
      <c r="Z10" s="264"/>
    </row>
    <row r="11" spans="1:26" s="227" customFormat="1" ht="42" customHeight="1">
      <c r="A11" s="219">
        <f aca="true" t="shared" si="0" ref="A11:A17">RANK(Y11,Y$11:Y$17,0)</f>
        <v>1</v>
      </c>
      <c r="B11" s="24"/>
      <c r="C11" s="69"/>
      <c r="D11" s="129" t="s">
        <v>24</v>
      </c>
      <c r="E11" s="130" t="s">
        <v>25</v>
      </c>
      <c r="F11" s="131" t="s">
        <v>190</v>
      </c>
      <c r="G11" s="82" t="s">
        <v>21</v>
      </c>
      <c r="H11" s="133" t="s">
        <v>22</v>
      </c>
      <c r="I11" s="134" t="s">
        <v>23</v>
      </c>
      <c r="J11" s="142" t="s">
        <v>17</v>
      </c>
      <c r="K11" s="136" t="s">
        <v>16</v>
      </c>
      <c r="L11" s="223">
        <v>195</v>
      </c>
      <c r="M11" s="240">
        <f aca="true" t="shared" si="1" ref="M11:M17">L11/3-IF($U11=1,0.5,IF($U11=2,1.5,0))</f>
        <v>65</v>
      </c>
      <c r="N11" s="204">
        <f aca="true" t="shared" si="2" ref="N11:N17">RANK(M11,M$11:M$17,0)</f>
        <v>1</v>
      </c>
      <c r="O11" s="223">
        <v>202</v>
      </c>
      <c r="P11" s="240">
        <f aca="true" t="shared" si="3" ref="P11:P17">O11/3-IF($U11=1,0.5,IF($U11=2,1.5,0))</f>
        <v>67.33333333333333</v>
      </c>
      <c r="Q11" s="204">
        <f aca="true" t="shared" si="4" ref="Q11:Q17">RANK(P11,P$11:P$17,0)</f>
        <v>1</v>
      </c>
      <c r="R11" s="223">
        <v>198.5</v>
      </c>
      <c r="S11" s="240">
        <f aca="true" t="shared" si="5" ref="S11:S17">R11/3-IF($U11=1,0.5,IF($U11=2,1.5,0))</f>
        <v>66.16666666666667</v>
      </c>
      <c r="T11" s="204">
        <f aca="true" t="shared" si="6" ref="T11:T17">RANK(S11,S$11:S$17,0)</f>
        <v>1</v>
      </c>
      <c r="U11" s="224"/>
      <c r="V11" s="224"/>
      <c r="W11" s="223">
        <f aca="true" t="shared" si="7" ref="W11:W17">L11+O11+R11</f>
        <v>595.5</v>
      </c>
      <c r="X11" s="225"/>
      <c r="Y11" s="240">
        <f aca="true" t="shared" si="8" ref="Y11:Y17">ROUND(SUM(M11,P11,S11)/3,3)</f>
        <v>66.167</v>
      </c>
      <c r="Z11" s="226" t="s">
        <v>198</v>
      </c>
    </row>
    <row r="12" spans="1:26" s="227" customFormat="1" ht="42" customHeight="1">
      <c r="A12" s="219">
        <f t="shared" si="0"/>
        <v>2</v>
      </c>
      <c r="B12" s="24"/>
      <c r="C12" s="69"/>
      <c r="D12" s="191" t="s">
        <v>73</v>
      </c>
      <c r="E12" s="192" t="s">
        <v>69</v>
      </c>
      <c r="F12" s="193">
        <v>1</v>
      </c>
      <c r="G12" s="194" t="s">
        <v>74</v>
      </c>
      <c r="H12" s="195" t="s">
        <v>70</v>
      </c>
      <c r="I12" s="196" t="s">
        <v>71</v>
      </c>
      <c r="J12" s="150" t="s">
        <v>191</v>
      </c>
      <c r="K12" s="150" t="s">
        <v>72</v>
      </c>
      <c r="L12" s="223">
        <v>189.5</v>
      </c>
      <c r="M12" s="240">
        <f t="shared" si="1"/>
        <v>63.166666666666664</v>
      </c>
      <c r="N12" s="204">
        <f t="shared" si="2"/>
        <v>2</v>
      </c>
      <c r="O12" s="223">
        <v>199</v>
      </c>
      <c r="P12" s="240">
        <f t="shared" si="3"/>
        <v>66.33333333333333</v>
      </c>
      <c r="Q12" s="204">
        <f t="shared" si="4"/>
        <v>2</v>
      </c>
      <c r="R12" s="223">
        <v>192.5</v>
      </c>
      <c r="S12" s="240">
        <f t="shared" si="5"/>
        <v>64.16666666666667</v>
      </c>
      <c r="T12" s="204">
        <f t="shared" si="6"/>
        <v>3</v>
      </c>
      <c r="U12" s="224"/>
      <c r="V12" s="224"/>
      <c r="W12" s="223">
        <f t="shared" si="7"/>
        <v>581</v>
      </c>
      <c r="X12" s="225"/>
      <c r="Y12" s="240">
        <f t="shared" si="8"/>
        <v>64.556</v>
      </c>
      <c r="Z12" s="226" t="s">
        <v>198</v>
      </c>
    </row>
    <row r="13" spans="1:26" s="25" customFormat="1" ht="42" customHeight="1">
      <c r="A13" s="219">
        <f t="shared" si="0"/>
        <v>3</v>
      </c>
      <c r="B13" s="24"/>
      <c r="C13" s="69"/>
      <c r="D13" s="199" t="s">
        <v>220</v>
      </c>
      <c r="E13" s="200" t="s">
        <v>218</v>
      </c>
      <c r="F13" s="198" t="s">
        <v>190</v>
      </c>
      <c r="G13" s="181" t="s">
        <v>31</v>
      </c>
      <c r="H13" s="182" t="s">
        <v>127</v>
      </c>
      <c r="I13" s="183" t="s">
        <v>153</v>
      </c>
      <c r="J13" s="184" t="s">
        <v>224</v>
      </c>
      <c r="K13" s="185" t="s">
        <v>237</v>
      </c>
      <c r="L13" s="223">
        <v>187.5</v>
      </c>
      <c r="M13" s="240">
        <f t="shared" si="1"/>
        <v>62.5</v>
      </c>
      <c r="N13" s="204">
        <f t="shared" si="2"/>
        <v>5</v>
      </c>
      <c r="O13" s="223">
        <v>191</v>
      </c>
      <c r="P13" s="240">
        <f t="shared" si="3"/>
        <v>63.666666666666664</v>
      </c>
      <c r="Q13" s="204">
        <f t="shared" si="4"/>
        <v>3</v>
      </c>
      <c r="R13" s="223">
        <v>194.5</v>
      </c>
      <c r="S13" s="240">
        <f t="shared" si="5"/>
        <v>64.83333333333333</v>
      </c>
      <c r="T13" s="204">
        <f t="shared" si="6"/>
        <v>2</v>
      </c>
      <c r="U13" s="224"/>
      <c r="V13" s="224"/>
      <c r="W13" s="223">
        <f t="shared" si="7"/>
        <v>573</v>
      </c>
      <c r="X13" s="225"/>
      <c r="Y13" s="240">
        <f t="shared" si="8"/>
        <v>63.667</v>
      </c>
      <c r="Z13" s="226" t="s">
        <v>198</v>
      </c>
    </row>
    <row r="14" spans="1:26" s="25" customFormat="1" ht="42" customHeight="1">
      <c r="A14" s="219">
        <f t="shared" si="0"/>
        <v>4</v>
      </c>
      <c r="B14" s="24"/>
      <c r="C14" s="69"/>
      <c r="D14" s="129" t="s">
        <v>247</v>
      </c>
      <c r="E14" s="130" t="s">
        <v>248</v>
      </c>
      <c r="F14" s="131" t="s">
        <v>213</v>
      </c>
      <c r="G14" s="132" t="s">
        <v>249</v>
      </c>
      <c r="H14" s="133" t="s">
        <v>250</v>
      </c>
      <c r="I14" s="134" t="s">
        <v>251</v>
      </c>
      <c r="J14" s="134" t="s">
        <v>251</v>
      </c>
      <c r="K14" s="136" t="s">
        <v>252</v>
      </c>
      <c r="L14" s="223">
        <v>189.5</v>
      </c>
      <c r="M14" s="240">
        <f t="shared" si="1"/>
        <v>63.166666666666664</v>
      </c>
      <c r="N14" s="204">
        <f t="shared" si="2"/>
        <v>2</v>
      </c>
      <c r="O14" s="223">
        <v>190</v>
      </c>
      <c r="P14" s="240">
        <f t="shared" si="3"/>
        <v>63.333333333333336</v>
      </c>
      <c r="Q14" s="204">
        <f t="shared" si="4"/>
        <v>4</v>
      </c>
      <c r="R14" s="223">
        <v>186.5</v>
      </c>
      <c r="S14" s="240">
        <f t="shared" si="5"/>
        <v>62.166666666666664</v>
      </c>
      <c r="T14" s="204">
        <f t="shared" si="6"/>
        <v>4</v>
      </c>
      <c r="U14" s="224"/>
      <c r="V14" s="224"/>
      <c r="W14" s="223">
        <f t="shared" si="7"/>
        <v>566</v>
      </c>
      <c r="X14" s="225"/>
      <c r="Y14" s="240">
        <f t="shared" si="8"/>
        <v>62.889</v>
      </c>
      <c r="Z14" s="226" t="s">
        <v>198</v>
      </c>
    </row>
    <row r="15" spans="1:26" s="227" customFormat="1" ht="42" customHeight="1">
      <c r="A15" s="219">
        <f t="shared" si="0"/>
        <v>5</v>
      </c>
      <c r="B15" s="24"/>
      <c r="C15" s="69"/>
      <c r="D15" s="129" t="s">
        <v>10</v>
      </c>
      <c r="E15" s="130" t="s">
        <v>26</v>
      </c>
      <c r="F15" s="131" t="s">
        <v>152</v>
      </c>
      <c r="G15" s="82" t="s">
        <v>9</v>
      </c>
      <c r="H15" s="133" t="s">
        <v>8</v>
      </c>
      <c r="I15" s="134" t="s">
        <v>93</v>
      </c>
      <c r="J15" s="142" t="s">
        <v>197</v>
      </c>
      <c r="K15" s="136" t="s">
        <v>68</v>
      </c>
      <c r="L15" s="223">
        <v>185.5</v>
      </c>
      <c r="M15" s="240">
        <f t="shared" si="1"/>
        <v>61.833333333333336</v>
      </c>
      <c r="N15" s="204">
        <f t="shared" si="2"/>
        <v>6</v>
      </c>
      <c r="O15" s="223">
        <v>188.5</v>
      </c>
      <c r="P15" s="240">
        <f t="shared" si="3"/>
        <v>62.833333333333336</v>
      </c>
      <c r="Q15" s="204">
        <f t="shared" si="4"/>
        <v>5</v>
      </c>
      <c r="R15" s="223">
        <v>183.5</v>
      </c>
      <c r="S15" s="240">
        <f t="shared" si="5"/>
        <v>61.166666666666664</v>
      </c>
      <c r="T15" s="204">
        <f t="shared" si="6"/>
        <v>6</v>
      </c>
      <c r="U15" s="224"/>
      <c r="V15" s="224"/>
      <c r="W15" s="223">
        <f t="shared" si="7"/>
        <v>557.5</v>
      </c>
      <c r="X15" s="225"/>
      <c r="Y15" s="240">
        <f t="shared" si="8"/>
        <v>61.944</v>
      </c>
      <c r="Z15" s="226" t="s">
        <v>198</v>
      </c>
    </row>
    <row r="16" spans="1:26" s="227" customFormat="1" ht="42" customHeight="1">
      <c r="A16" s="219">
        <f t="shared" si="0"/>
        <v>6</v>
      </c>
      <c r="B16" s="24"/>
      <c r="C16" s="69"/>
      <c r="D16" s="197" t="s">
        <v>241</v>
      </c>
      <c r="E16" s="200"/>
      <c r="F16" s="198" t="s">
        <v>152</v>
      </c>
      <c r="G16" s="201" t="s">
        <v>238</v>
      </c>
      <c r="H16" s="148" t="s">
        <v>239</v>
      </c>
      <c r="I16" s="179" t="s">
        <v>240</v>
      </c>
      <c r="J16" s="180" t="s">
        <v>204</v>
      </c>
      <c r="K16" s="186" t="s">
        <v>123</v>
      </c>
      <c r="L16" s="223">
        <v>188</v>
      </c>
      <c r="M16" s="240">
        <f t="shared" si="1"/>
        <v>62.666666666666664</v>
      </c>
      <c r="N16" s="204">
        <f t="shared" si="2"/>
        <v>4</v>
      </c>
      <c r="O16" s="223">
        <v>183</v>
      </c>
      <c r="P16" s="240">
        <f t="shared" si="3"/>
        <v>61</v>
      </c>
      <c r="Q16" s="204">
        <f t="shared" si="4"/>
        <v>6</v>
      </c>
      <c r="R16" s="223">
        <v>186</v>
      </c>
      <c r="S16" s="240">
        <f t="shared" si="5"/>
        <v>62</v>
      </c>
      <c r="T16" s="204">
        <f t="shared" si="6"/>
        <v>5</v>
      </c>
      <c r="U16" s="224"/>
      <c r="V16" s="224"/>
      <c r="W16" s="223">
        <f t="shared" si="7"/>
        <v>557</v>
      </c>
      <c r="X16" s="225"/>
      <c r="Y16" s="240">
        <f t="shared" si="8"/>
        <v>61.889</v>
      </c>
      <c r="Z16" s="226" t="s">
        <v>198</v>
      </c>
    </row>
    <row r="17" spans="1:26" s="227" customFormat="1" ht="42" customHeight="1">
      <c r="A17" s="219">
        <f t="shared" si="0"/>
        <v>7</v>
      </c>
      <c r="B17" s="24"/>
      <c r="C17" s="69"/>
      <c r="D17" s="199" t="s">
        <v>236</v>
      </c>
      <c r="E17" s="200"/>
      <c r="F17" s="198" t="s">
        <v>152</v>
      </c>
      <c r="G17" s="201" t="s">
        <v>221</v>
      </c>
      <c r="H17" s="148" t="s">
        <v>222</v>
      </c>
      <c r="I17" s="179" t="s">
        <v>223</v>
      </c>
      <c r="J17" s="180" t="s">
        <v>224</v>
      </c>
      <c r="K17" s="186" t="s">
        <v>237</v>
      </c>
      <c r="L17" s="223">
        <v>179</v>
      </c>
      <c r="M17" s="240">
        <f t="shared" si="1"/>
        <v>59.666666666666664</v>
      </c>
      <c r="N17" s="204">
        <f t="shared" si="2"/>
        <v>7</v>
      </c>
      <c r="O17" s="223">
        <v>178.5</v>
      </c>
      <c r="P17" s="240">
        <f t="shared" si="3"/>
        <v>59.5</v>
      </c>
      <c r="Q17" s="204">
        <f t="shared" si="4"/>
        <v>7</v>
      </c>
      <c r="R17" s="223">
        <v>180</v>
      </c>
      <c r="S17" s="240">
        <f t="shared" si="5"/>
        <v>60</v>
      </c>
      <c r="T17" s="204">
        <f t="shared" si="6"/>
        <v>7</v>
      </c>
      <c r="U17" s="224"/>
      <c r="V17" s="224"/>
      <c r="W17" s="223">
        <f t="shared" si="7"/>
        <v>537.5</v>
      </c>
      <c r="X17" s="225"/>
      <c r="Y17" s="240">
        <f t="shared" si="8"/>
        <v>59.722</v>
      </c>
      <c r="Z17" s="226" t="s">
        <v>198</v>
      </c>
    </row>
    <row r="18" spans="1:26" s="25" customFormat="1" ht="21.75" customHeight="1">
      <c r="A18" s="26"/>
      <c r="B18" s="27"/>
      <c r="C18" s="28"/>
      <c r="D18" s="42"/>
      <c r="E18" s="3"/>
      <c r="F18" s="4"/>
      <c r="G18" s="5"/>
      <c r="H18" s="43"/>
      <c r="I18" s="44"/>
      <c r="J18" s="4"/>
      <c r="K18" s="6"/>
      <c r="L18" s="29"/>
      <c r="M18" s="30"/>
      <c r="N18" s="31"/>
      <c r="O18" s="29"/>
      <c r="P18" s="30"/>
      <c r="Q18" s="31"/>
      <c r="R18" s="29"/>
      <c r="S18" s="30"/>
      <c r="T18" s="31"/>
      <c r="U18" s="31"/>
      <c r="V18" s="31"/>
      <c r="W18" s="29"/>
      <c r="X18" s="32"/>
      <c r="Y18" s="30"/>
      <c r="Z18" s="33"/>
    </row>
    <row r="19" spans="1:26" ht="21.75" customHeight="1">
      <c r="A19" s="34"/>
      <c r="B19" s="34"/>
      <c r="C19" s="34"/>
      <c r="D19" s="34" t="s">
        <v>164</v>
      </c>
      <c r="E19" s="34"/>
      <c r="F19" s="34"/>
      <c r="G19" s="34"/>
      <c r="H19" s="34"/>
      <c r="J19" s="34"/>
      <c r="K19" s="7" t="s">
        <v>131</v>
      </c>
      <c r="L19" s="35"/>
      <c r="M19" s="36"/>
      <c r="N19" s="34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s="25" customFormat="1" ht="21.75" customHeight="1">
      <c r="A20" s="26"/>
      <c r="B20" s="27"/>
      <c r="C20" s="28"/>
      <c r="D20" s="42"/>
      <c r="E20" s="3"/>
      <c r="F20" s="4"/>
      <c r="G20" s="5"/>
      <c r="H20" s="43"/>
      <c r="I20" s="44"/>
      <c r="J20" s="4"/>
      <c r="K20" s="6"/>
      <c r="L20" s="29"/>
      <c r="M20" s="30"/>
      <c r="N20" s="31"/>
      <c r="O20" s="29"/>
      <c r="P20" s="30"/>
      <c r="Q20" s="31"/>
      <c r="R20" s="29"/>
      <c r="S20" s="30"/>
      <c r="T20" s="31"/>
      <c r="U20" s="31"/>
      <c r="V20" s="31"/>
      <c r="W20" s="29"/>
      <c r="X20" s="32"/>
      <c r="Y20" s="30"/>
      <c r="Z20" s="33"/>
    </row>
    <row r="21" spans="1:26" ht="21.75" customHeight="1">
      <c r="A21" s="34"/>
      <c r="B21" s="34"/>
      <c r="C21" s="34"/>
      <c r="D21" s="34" t="s">
        <v>157</v>
      </c>
      <c r="E21" s="34"/>
      <c r="F21" s="34"/>
      <c r="G21" s="34"/>
      <c r="H21" s="34"/>
      <c r="J21" s="34"/>
      <c r="K21" s="7" t="s">
        <v>112</v>
      </c>
      <c r="L21" s="35"/>
      <c r="M21" s="36"/>
      <c r="N21" s="34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2:13" ht="12.75">
      <c r="L22" s="35"/>
      <c r="M22" s="36"/>
    </row>
    <row r="23" spans="11:13" ht="12.75">
      <c r="K23" s="36"/>
      <c r="L23" s="35"/>
      <c r="M23" s="36"/>
    </row>
  </sheetData>
  <sheetProtection/>
  <protectedRanges>
    <protectedRange sqref="K16" name="Диапазон1_3_1_1_3_11_1_1_3_1_1_2_1_3_3_1_1_2_1"/>
  </protectedRanges>
  <mergeCells count="25">
    <mergeCell ref="L9:N9"/>
    <mergeCell ref="I9:I10"/>
    <mergeCell ref="Y9:Y10"/>
    <mergeCell ref="Z9:Z10"/>
    <mergeCell ref="A1:Z1"/>
    <mergeCell ref="A2:Z2"/>
    <mergeCell ref="A3:Z3"/>
    <mergeCell ref="A4:Z4"/>
    <mergeCell ref="D9:D10"/>
    <mergeCell ref="E9:E10"/>
    <mergeCell ref="K9:K10"/>
    <mergeCell ref="C9:C10"/>
    <mergeCell ref="F9:F10"/>
    <mergeCell ref="G9:G10"/>
    <mergeCell ref="H9:H10"/>
    <mergeCell ref="A5:Z5"/>
    <mergeCell ref="W9:W10"/>
    <mergeCell ref="X9:X10"/>
    <mergeCell ref="O9:Q9"/>
    <mergeCell ref="R9:T9"/>
    <mergeCell ref="U9:U10"/>
    <mergeCell ref="V9:V10"/>
    <mergeCell ref="A6:Z6"/>
    <mergeCell ref="A9:A10"/>
    <mergeCell ref="B9:B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21"/>
  <sheetViews>
    <sheetView view="pageBreakPreview" zoomScale="75" zoomScaleNormal="50" zoomScaleSheetLayoutView="75" zoomScalePageLayoutView="0" workbookViewId="0" topLeftCell="A2">
      <selection activeCell="R17" sqref="R17"/>
    </sheetView>
  </sheetViews>
  <sheetFormatPr defaultColWidth="9.140625" defaultRowHeight="12.75"/>
  <cols>
    <col min="1" max="1" width="3.7109375" style="100" customWidth="1"/>
    <col min="2" max="2" width="4.7109375" style="100" hidden="1" customWidth="1"/>
    <col min="3" max="3" width="7.28125" style="100" customWidth="1"/>
    <col min="4" max="4" width="13.28125" style="100" customWidth="1"/>
    <col min="5" max="5" width="7.28125" style="100" customWidth="1"/>
    <col min="6" max="6" width="4.8515625" style="100" customWidth="1"/>
    <col min="7" max="7" width="25.8515625" style="100" customWidth="1"/>
    <col min="8" max="8" width="8.7109375" style="100" customWidth="1"/>
    <col min="9" max="9" width="12.7109375" style="100" customWidth="1"/>
    <col min="10" max="10" width="12.7109375" style="100" hidden="1" customWidth="1"/>
    <col min="11" max="11" width="19.7109375" style="100" customWidth="1"/>
    <col min="12" max="12" width="6.7109375" style="120" customWidth="1"/>
    <col min="13" max="13" width="9.8515625" style="121" customWidth="1"/>
    <col min="14" max="14" width="3.7109375" style="100" hidden="1" customWidth="1"/>
    <col min="15" max="15" width="6.8515625" style="120" customWidth="1"/>
    <col min="16" max="16" width="9.8515625" style="121" customWidth="1"/>
    <col min="17" max="17" width="3.7109375" style="100" hidden="1" customWidth="1"/>
    <col min="18" max="18" width="6.8515625" style="120" customWidth="1"/>
    <col min="19" max="19" width="9.57421875" style="121" customWidth="1"/>
    <col min="20" max="20" width="3.7109375" style="100" hidden="1" customWidth="1"/>
    <col min="21" max="22" width="4.8515625" style="100" customWidth="1"/>
    <col min="23" max="23" width="6.7109375" style="100" customWidth="1"/>
    <col min="24" max="24" width="6.7109375" style="100" hidden="1" customWidth="1"/>
    <col min="25" max="25" width="9.7109375" style="121" customWidth="1"/>
    <col min="26" max="26" width="6.57421875" style="100" customWidth="1"/>
    <col min="27" max="16384" width="9.140625" style="100" customWidth="1"/>
  </cols>
  <sheetData>
    <row r="1" spans="1:25" s="97" customFormat="1" ht="7.5" customHeight="1" hidden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  <c r="M1" s="94"/>
      <c r="N1" s="95"/>
      <c r="O1" s="96"/>
      <c r="P1" s="94"/>
      <c r="Q1" s="95"/>
      <c r="R1" s="96"/>
      <c r="S1" s="94"/>
      <c r="T1" s="95"/>
      <c r="Y1" s="98"/>
    </row>
    <row r="2" spans="1:26" s="89" customFormat="1" ht="69" customHeight="1">
      <c r="A2" s="278" t="s">
        <v>130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</row>
    <row r="3" spans="1:26" s="89" customFormat="1" ht="15" customHeight="1">
      <c r="A3" s="279" t="s">
        <v>199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</row>
    <row r="4" spans="1:26" s="89" customFormat="1" ht="19.5" customHeight="1">
      <c r="A4" s="280" t="s">
        <v>178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</row>
    <row r="5" spans="1:26" s="89" customFormat="1" ht="21" customHeight="1">
      <c r="A5" s="281" t="s">
        <v>200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</row>
    <row r="6" spans="1:26" s="8" customFormat="1" ht="18.75" customHeight="1">
      <c r="A6" s="282" t="s">
        <v>102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</row>
    <row r="7" spans="1:26" ht="18.7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5" s="89" customFormat="1" ht="12.75">
      <c r="A8" s="90" t="s">
        <v>128</v>
      </c>
      <c r="B8" s="101"/>
      <c r="C8" s="102"/>
      <c r="D8" s="102"/>
      <c r="E8" s="102"/>
      <c r="F8" s="102"/>
      <c r="G8" s="102"/>
      <c r="H8" s="102"/>
      <c r="I8" s="102"/>
      <c r="J8" s="102"/>
      <c r="K8" s="103"/>
      <c r="L8" s="104"/>
      <c r="V8" s="90"/>
      <c r="W8" s="90"/>
      <c r="Y8" s="86" t="s">
        <v>244</v>
      </c>
    </row>
    <row r="9" spans="1:26" s="106" customFormat="1" ht="19.5" customHeight="1">
      <c r="A9" s="283" t="s">
        <v>176</v>
      </c>
      <c r="B9" s="285" t="s">
        <v>146</v>
      </c>
      <c r="C9" s="286" t="s">
        <v>177</v>
      </c>
      <c r="D9" s="288" t="s">
        <v>162</v>
      </c>
      <c r="E9" s="288" t="s">
        <v>147</v>
      </c>
      <c r="F9" s="283" t="s">
        <v>161</v>
      </c>
      <c r="G9" s="288" t="s">
        <v>163</v>
      </c>
      <c r="H9" s="288" t="s">
        <v>147</v>
      </c>
      <c r="I9" s="288" t="s">
        <v>148</v>
      </c>
      <c r="J9" s="105"/>
      <c r="K9" s="288" t="s">
        <v>150</v>
      </c>
      <c r="L9" s="290" t="s">
        <v>166</v>
      </c>
      <c r="M9" s="290"/>
      <c r="N9" s="290"/>
      <c r="O9" s="290" t="s">
        <v>167</v>
      </c>
      <c r="P9" s="290"/>
      <c r="Q9" s="290"/>
      <c r="R9" s="290" t="s">
        <v>203</v>
      </c>
      <c r="S9" s="290"/>
      <c r="T9" s="290"/>
      <c r="U9" s="293" t="s">
        <v>168</v>
      </c>
      <c r="V9" s="286" t="s">
        <v>169</v>
      </c>
      <c r="W9" s="283" t="s">
        <v>170</v>
      </c>
      <c r="X9" s="285" t="s">
        <v>171</v>
      </c>
      <c r="Y9" s="291" t="s">
        <v>172</v>
      </c>
      <c r="Z9" s="291" t="s">
        <v>173</v>
      </c>
    </row>
    <row r="10" spans="1:26" s="106" customFormat="1" ht="39.75" customHeight="1">
      <c r="A10" s="284"/>
      <c r="B10" s="286"/>
      <c r="C10" s="287"/>
      <c r="D10" s="289"/>
      <c r="E10" s="289"/>
      <c r="F10" s="284"/>
      <c r="G10" s="289"/>
      <c r="H10" s="289"/>
      <c r="I10" s="289"/>
      <c r="J10" s="107"/>
      <c r="K10" s="289"/>
      <c r="L10" s="108" t="s">
        <v>174</v>
      </c>
      <c r="M10" s="109" t="s">
        <v>175</v>
      </c>
      <c r="N10" s="110" t="s">
        <v>176</v>
      </c>
      <c r="O10" s="108" t="s">
        <v>174</v>
      </c>
      <c r="P10" s="109" t="s">
        <v>175</v>
      </c>
      <c r="Q10" s="110" t="s">
        <v>176</v>
      </c>
      <c r="R10" s="108" t="s">
        <v>174</v>
      </c>
      <c r="S10" s="109" t="s">
        <v>175</v>
      </c>
      <c r="T10" s="110" t="s">
        <v>176</v>
      </c>
      <c r="U10" s="294"/>
      <c r="V10" s="287"/>
      <c r="W10" s="284"/>
      <c r="X10" s="286"/>
      <c r="Y10" s="292"/>
      <c r="Z10" s="292"/>
    </row>
    <row r="11" spans="1:26" s="118" customFormat="1" ht="40.5" customHeight="1">
      <c r="A11" s="111" t="s">
        <v>198</v>
      </c>
      <c r="B11" s="112"/>
      <c r="C11" s="190" t="s">
        <v>119</v>
      </c>
      <c r="D11" s="129" t="s">
        <v>42</v>
      </c>
      <c r="E11" s="130" t="s">
        <v>43</v>
      </c>
      <c r="F11" s="131" t="s">
        <v>44</v>
      </c>
      <c r="G11" s="132" t="s">
        <v>45</v>
      </c>
      <c r="H11" s="133" t="s">
        <v>125</v>
      </c>
      <c r="I11" s="134" t="s">
        <v>251</v>
      </c>
      <c r="J11" s="134" t="s">
        <v>251</v>
      </c>
      <c r="K11" s="136" t="s">
        <v>37</v>
      </c>
      <c r="L11" s="113">
        <v>186</v>
      </c>
      <c r="M11" s="208">
        <f>L11/2.8-IF($U11=1,0.5,IF($U11=2,1,0))</f>
        <v>66.42857142857143</v>
      </c>
      <c r="N11" s="209">
        <f>RANK(M11,M$11:M$11,0)</f>
        <v>1</v>
      </c>
      <c r="O11" s="210">
        <v>177.5</v>
      </c>
      <c r="P11" s="208">
        <f>O11/2.8-IF($U11=1,0.5,IF($U11=2,1,0))</f>
        <v>63.392857142857146</v>
      </c>
      <c r="Q11" s="209">
        <f>RANK(P11,P$11:P$11,0)</f>
        <v>1</v>
      </c>
      <c r="R11" s="210">
        <v>178</v>
      </c>
      <c r="S11" s="208">
        <f>R11/2.8-IF($U11=1,0.5,IF($U11=2,1,0))</f>
        <v>63.57142857142858</v>
      </c>
      <c r="T11" s="115">
        <f>RANK(S11,S$11:S$11,0)</f>
        <v>1</v>
      </c>
      <c r="U11" s="115"/>
      <c r="V11" s="115"/>
      <c r="W11" s="113">
        <f>L11+O11+R11</f>
        <v>541.5</v>
      </c>
      <c r="X11" s="116"/>
      <c r="Y11" s="114">
        <f>ROUND(SUM(M11,P11,S11)/3,3)-IF($U11=1,2,IF($U11=2,3,0))</f>
        <v>64.464</v>
      </c>
      <c r="Z11" s="117" t="s">
        <v>201</v>
      </c>
    </row>
    <row r="12" spans="1:26" s="118" customFormat="1" ht="24.75" customHeight="1">
      <c r="A12" s="229"/>
      <c r="B12" s="230"/>
      <c r="C12" s="231"/>
      <c r="D12" s="211"/>
      <c r="E12" s="216"/>
      <c r="F12" s="212"/>
      <c r="G12" s="217"/>
      <c r="H12" s="213"/>
      <c r="I12" s="214"/>
      <c r="J12" s="214"/>
      <c r="K12" s="215"/>
      <c r="L12" s="232"/>
      <c r="M12" s="233"/>
      <c r="N12" s="234"/>
      <c r="O12" s="235"/>
      <c r="P12" s="233"/>
      <c r="Q12" s="234"/>
      <c r="R12" s="235"/>
      <c r="S12" s="233"/>
      <c r="T12" s="236"/>
      <c r="U12" s="236"/>
      <c r="V12" s="236"/>
      <c r="W12" s="232"/>
      <c r="X12" s="237"/>
      <c r="Y12" s="238"/>
      <c r="Z12" s="239"/>
    </row>
    <row r="13" spans="1:26" s="228" customFormat="1" ht="18.75" customHeight="1">
      <c r="A13" s="263" t="s">
        <v>101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</row>
    <row r="14" spans="1:26" s="106" customFormat="1" ht="19.5" customHeight="1">
      <c r="A14" s="283" t="s">
        <v>176</v>
      </c>
      <c r="B14" s="285" t="s">
        <v>146</v>
      </c>
      <c r="C14" s="286" t="s">
        <v>177</v>
      </c>
      <c r="D14" s="288" t="s">
        <v>162</v>
      </c>
      <c r="E14" s="288" t="s">
        <v>147</v>
      </c>
      <c r="F14" s="283" t="s">
        <v>161</v>
      </c>
      <c r="G14" s="288" t="s">
        <v>163</v>
      </c>
      <c r="H14" s="288" t="s">
        <v>147</v>
      </c>
      <c r="I14" s="288" t="s">
        <v>148</v>
      </c>
      <c r="J14" s="105"/>
      <c r="K14" s="288" t="s">
        <v>150</v>
      </c>
      <c r="L14" s="290" t="s">
        <v>166</v>
      </c>
      <c r="M14" s="290"/>
      <c r="N14" s="290"/>
      <c r="O14" s="290" t="s">
        <v>167</v>
      </c>
      <c r="P14" s="290"/>
      <c r="Q14" s="290"/>
      <c r="R14" s="290" t="s">
        <v>203</v>
      </c>
      <c r="S14" s="290"/>
      <c r="T14" s="290"/>
      <c r="U14" s="293" t="s">
        <v>168</v>
      </c>
      <c r="V14" s="286" t="s">
        <v>169</v>
      </c>
      <c r="W14" s="283" t="s">
        <v>170</v>
      </c>
      <c r="X14" s="285" t="s">
        <v>171</v>
      </c>
      <c r="Y14" s="291" t="s">
        <v>172</v>
      </c>
      <c r="Z14" s="291" t="s">
        <v>173</v>
      </c>
    </row>
    <row r="15" spans="1:26" s="106" customFormat="1" ht="39.75" customHeight="1">
      <c r="A15" s="284"/>
      <c r="B15" s="286"/>
      <c r="C15" s="287"/>
      <c r="D15" s="289"/>
      <c r="E15" s="289"/>
      <c r="F15" s="284"/>
      <c r="G15" s="289"/>
      <c r="H15" s="289"/>
      <c r="I15" s="289"/>
      <c r="J15" s="107"/>
      <c r="K15" s="289"/>
      <c r="L15" s="108" t="s">
        <v>174</v>
      </c>
      <c r="M15" s="109" t="s">
        <v>175</v>
      </c>
      <c r="N15" s="110" t="s">
        <v>176</v>
      </c>
      <c r="O15" s="108" t="s">
        <v>174</v>
      </c>
      <c r="P15" s="109" t="s">
        <v>175</v>
      </c>
      <c r="Q15" s="110" t="s">
        <v>176</v>
      </c>
      <c r="R15" s="108" t="s">
        <v>174</v>
      </c>
      <c r="S15" s="109" t="s">
        <v>175</v>
      </c>
      <c r="T15" s="110" t="s">
        <v>176</v>
      </c>
      <c r="U15" s="294"/>
      <c r="V15" s="287"/>
      <c r="W15" s="284"/>
      <c r="X15" s="286"/>
      <c r="Y15" s="292"/>
      <c r="Z15" s="292"/>
    </row>
    <row r="16" spans="1:26" s="118" customFormat="1" ht="40.5" customHeight="1">
      <c r="A16" s="190" t="s">
        <v>198</v>
      </c>
      <c r="B16" s="190"/>
      <c r="C16" s="190" t="s">
        <v>34</v>
      </c>
      <c r="D16" s="88" t="s">
        <v>206</v>
      </c>
      <c r="E16" s="83" t="s">
        <v>124</v>
      </c>
      <c r="F16" s="85" t="s">
        <v>152</v>
      </c>
      <c r="G16" s="87" t="s">
        <v>207</v>
      </c>
      <c r="H16" s="84" t="s">
        <v>208</v>
      </c>
      <c r="I16" s="126" t="s">
        <v>89</v>
      </c>
      <c r="J16" s="125" t="s">
        <v>191</v>
      </c>
      <c r="K16" s="127" t="s">
        <v>202</v>
      </c>
      <c r="L16" s="113">
        <v>198</v>
      </c>
      <c r="M16" s="45">
        <f>L16/3.4-IF($U16=1,2,IF($U16=2,3,0))</f>
        <v>58.23529411764706</v>
      </c>
      <c r="N16" s="115" t="e">
        <f>RANK(M16,M$11:M$11,0)</f>
        <v>#N/A</v>
      </c>
      <c r="O16" s="113">
        <v>178</v>
      </c>
      <c r="P16" s="45">
        <f>O16/3.4-IF($U16=1,2,IF($U16=2,3,0))</f>
        <v>52.35294117647059</v>
      </c>
      <c r="Q16" s="115" t="e">
        <f>RANK(P16,P$11:P$11,0)</f>
        <v>#N/A</v>
      </c>
      <c r="R16" s="113">
        <v>196.5</v>
      </c>
      <c r="S16" s="45">
        <f>R16/3.4-IF($U16=1,2,IF($U16=2,3,0))</f>
        <v>57.794117647058826</v>
      </c>
      <c r="T16" s="115" t="e">
        <f>RANK(S16,S$11:S$11,0)</f>
        <v>#N/A</v>
      </c>
      <c r="U16" s="115"/>
      <c r="V16" s="115"/>
      <c r="W16" s="113">
        <f>L16+O16+R16</f>
        <v>572.5</v>
      </c>
      <c r="X16" s="116"/>
      <c r="Y16" s="114">
        <f>ROUND(SUM(M16,P16,S16)/3,3)-IF($U16=1,2,IF($U16=2,3,0))</f>
        <v>56.127</v>
      </c>
      <c r="Z16" s="117" t="s">
        <v>201</v>
      </c>
    </row>
    <row r="17" spans="11:13" ht="21" customHeight="1">
      <c r="K17" s="1"/>
      <c r="L17" s="119"/>
      <c r="M17" s="1"/>
    </row>
    <row r="18" spans="1:25" ht="21" customHeight="1">
      <c r="A18" s="91"/>
      <c r="B18" s="91"/>
      <c r="C18" s="91"/>
      <c r="D18" s="91" t="s">
        <v>164</v>
      </c>
      <c r="E18" s="91"/>
      <c r="F18" s="91"/>
      <c r="G18" s="91"/>
      <c r="H18" s="91"/>
      <c r="I18" s="7" t="s">
        <v>131</v>
      </c>
      <c r="J18" s="91"/>
      <c r="K18" s="1"/>
      <c r="L18" s="119"/>
      <c r="M18" s="1"/>
      <c r="N18" s="91"/>
      <c r="O18" s="122"/>
      <c r="P18" s="123"/>
      <c r="Q18" s="91"/>
      <c r="R18" s="122"/>
      <c r="S18" s="123"/>
      <c r="T18" s="91"/>
      <c r="U18" s="91"/>
      <c r="V18" s="91"/>
      <c r="W18" s="91"/>
      <c r="X18" s="91"/>
      <c r="Y18" s="123"/>
    </row>
    <row r="19" spans="1:25" ht="21" customHeight="1">
      <c r="A19" s="91"/>
      <c r="B19" s="91"/>
      <c r="C19" s="91"/>
      <c r="D19" s="91"/>
      <c r="E19" s="91"/>
      <c r="F19" s="91"/>
      <c r="G19" s="91"/>
      <c r="H19" s="91"/>
      <c r="I19" s="7"/>
      <c r="J19" s="91"/>
      <c r="K19" s="1"/>
      <c r="L19" s="119"/>
      <c r="M19" s="1"/>
      <c r="N19" s="91"/>
      <c r="O19" s="122"/>
      <c r="P19" s="123"/>
      <c r="Q19" s="91"/>
      <c r="R19" s="122"/>
      <c r="S19" s="123"/>
      <c r="T19" s="91"/>
      <c r="U19" s="91"/>
      <c r="V19" s="91"/>
      <c r="W19" s="91"/>
      <c r="X19" s="91"/>
      <c r="Y19" s="123"/>
    </row>
    <row r="20" spans="1:25" ht="21" customHeight="1">
      <c r="A20" s="91"/>
      <c r="B20" s="91"/>
      <c r="C20" s="91"/>
      <c r="D20" s="91" t="s">
        <v>157</v>
      </c>
      <c r="E20" s="91"/>
      <c r="F20" s="91"/>
      <c r="G20" s="91"/>
      <c r="H20" s="91"/>
      <c r="I20" s="7" t="s">
        <v>112</v>
      </c>
      <c r="J20" s="91"/>
      <c r="K20" s="1"/>
      <c r="L20" s="119"/>
      <c r="M20" s="124"/>
      <c r="O20" s="122"/>
      <c r="P20" s="123"/>
      <c r="Q20" s="91"/>
      <c r="R20" s="122"/>
      <c r="S20" s="123"/>
      <c r="T20" s="91"/>
      <c r="U20" s="91"/>
      <c r="V20" s="91"/>
      <c r="W20" s="91"/>
      <c r="X20" s="91"/>
      <c r="Y20" s="123"/>
    </row>
    <row r="21" spans="11:13" ht="12.75">
      <c r="K21" s="1"/>
      <c r="L21" s="119"/>
      <c r="M21" s="1"/>
    </row>
  </sheetData>
  <sheetProtection/>
  <protectedRanges>
    <protectedRange sqref="K11:K12" name="Диапазон1_3_1_1_3_11_1_1_3_1_1_2_1_3_3_1"/>
  </protectedRanges>
  <mergeCells count="44">
    <mergeCell ref="Y14:Y15"/>
    <mergeCell ref="Z14:Z15"/>
    <mergeCell ref="U14:U15"/>
    <mergeCell ref="V14:V15"/>
    <mergeCell ref="W14:W15"/>
    <mergeCell ref="X14:X15"/>
    <mergeCell ref="K14:K15"/>
    <mergeCell ref="L14:N14"/>
    <mergeCell ref="O14:Q14"/>
    <mergeCell ref="R14:T14"/>
    <mergeCell ref="A13:Z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K9:K10"/>
    <mergeCell ref="L9:N9"/>
    <mergeCell ref="Y9:Y10"/>
    <mergeCell ref="Z9:Z10"/>
    <mergeCell ref="O9:Q9"/>
    <mergeCell ref="R9:T9"/>
    <mergeCell ref="U9:U10"/>
    <mergeCell ref="V9:V10"/>
    <mergeCell ref="W9:W10"/>
    <mergeCell ref="X9:X10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2:Z2"/>
    <mergeCell ref="A3:Z3"/>
    <mergeCell ref="A4:Z4"/>
    <mergeCell ref="A5:Z5"/>
  </mergeCells>
  <printOptions/>
  <pageMargins left="0" right="0" top="0" bottom="0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D11" sqref="D11"/>
    </sheetView>
  </sheetViews>
  <sheetFormatPr defaultColWidth="8.8515625" defaultRowHeight="12.75"/>
  <cols>
    <col min="1" max="1" width="23.7109375" style="57" customWidth="1"/>
    <col min="2" max="2" width="19.28125" style="57" customWidth="1"/>
    <col min="3" max="3" width="10.140625" style="57" customWidth="1"/>
    <col min="4" max="4" width="23.421875" style="57" customWidth="1"/>
    <col min="5" max="5" width="19.28125" style="57" customWidth="1"/>
    <col min="6" max="16384" width="8.8515625" style="57" customWidth="1"/>
  </cols>
  <sheetData>
    <row r="1" spans="1:12" ht="99" customHeight="1">
      <c r="A1" s="295" t="s">
        <v>212</v>
      </c>
      <c r="B1" s="295"/>
      <c r="C1" s="295"/>
      <c r="D1" s="295"/>
      <c r="E1" s="295"/>
      <c r="F1" s="81"/>
      <c r="G1" s="81"/>
      <c r="H1" s="81"/>
      <c r="I1" s="81"/>
      <c r="J1" s="81"/>
      <c r="K1" s="81"/>
      <c r="L1" s="81"/>
    </row>
    <row r="2" spans="1:10" ht="26.25" customHeight="1">
      <c r="A2" s="296" t="s">
        <v>244</v>
      </c>
      <c r="B2" s="296"/>
      <c r="C2" s="296"/>
      <c r="D2" s="296"/>
      <c r="E2" s="296"/>
      <c r="F2" s="56"/>
      <c r="G2" s="56"/>
      <c r="H2" s="56"/>
      <c r="I2" s="56"/>
      <c r="J2" s="56"/>
    </row>
    <row r="3" ht="21.75" customHeight="1">
      <c r="A3" s="58" t="s">
        <v>179</v>
      </c>
    </row>
    <row r="4" spans="1:5" ht="21.75" customHeight="1">
      <c r="A4" s="63" t="s">
        <v>180</v>
      </c>
      <c r="B4" s="64" t="s">
        <v>181</v>
      </c>
      <c r="C4" s="64" t="s">
        <v>182</v>
      </c>
      <c r="D4" s="64" t="s">
        <v>183</v>
      </c>
      <c r="E4" s="64" t="s">
        <v>184</v>
      </c>
    </row>
    <row r="5" spans="1:5" ht="27" customHeight="1">
      <c r="A5" s="65" t="s">
        <v>164</v>
      </c>
      <c r="B5" s="65" t="s">
        <v>133</v>
      </c>
      <c r="C5" s="65" t="s">
        <v>194</v>
      </c>
      <c r="D5" s="65" t="s">
        <v>185</v>
      </c>
      <c r="E5" s="66"/>
    </row>
    <row r="6" spans="1:5" ht="27" customHeight="1">
      <c r="A6" s="67" t="s">
        <v>187</v>
      </c>
      <c r="B6" s="65" t="s">
        <v>134</v>
      </c>
      <c r="C6" s="65" t="s">
        <v>194</v>
      </c>
      <c r="D6" s="65" t="s">
        <v>185</v>
      </c>
      <c r="E6" s="64"/>
    </row>
    <row r="7" spans="1:5" ht="27" customHeight="1">
      <c r="A7" s="67" t="s">
        <v>139</v>
      </c>
      <c r="B7" s="65" t="s">
        <v>135</v>
      </c>
      <c r="C7" s="65" t="s">
        <v>194</v>
      </c>
      <c r="D7" s="65" t="s">
        <v>185</v>
      </c>
      <c r="E7" s="64"/>
    </row>
    <row r="8" spans="1:5" ht="27" customHeight="1">
      <c r="A8" s="67" t="s">
        <v>136</v>
      </c>
      <c r="B8" s="65" t="s">
        <v>137</v>
      </c>
      <c r="C8" s="65" t="s">
        <v>109</v>
      </c>
      <c r="D8" s="65" t="s">
        <v>138</v>
      </c>
      <c r="E8" s="64"/>
    </row>
    <row r="9" spans="1:5" ht="27" customHeight="1">
      <c r="A9" s="67" t="s">
        <v>140</v>
      </c>
      <c r="B9" s="65" t="s">
        <v>141</v>
      </c>
      <c r="C9" s="65" t="s">
        <v>142</v>
      </c>
      <c r="D9" s="65" t="s">
        <v>185</v>
      </c>
      <c r="E9" s="64"/>
    </row>
    <row r="10" spans="1:5" ht="27" customHeight="1">
      <c r="A10" s="67" t="s">
        <v>157</v>
      </c>
      <c r="B10" s="65" t="s">
        <v>143</v>
      </c>
      <c r="C10" s="65" t="s">
        <v>194</v>
      </c>
      <c r="D10" s="65" t="s">
        <v>186</v>
      </c>
      <c r="E10" s="64"/>
    </row>
    <row r="11" spans="1:5" ht="27" customHeight="1">
      <c r="A11" s="67" t="s">
        <v>195</v>
      </c>
      <c r="B11" s="65" t="s">
        <v>99</v>
      </c>
      <c r="C11" s="65" t="s">
        <v>209</v>
      </c>
      <c r="D11" s="65" t="s">
        <v>186</v>
      </c>
      <c r="E11" s="64"/>
    </row>
    <row r="12" spans="1:5" ht="27" customHeight="1">
      <c r="A12" s="67" t="s">
        <v>195</v>
      </c>
      <c r="B12" s="65" t="s">
        <v>81</v>
      </c>
      <c r="C12" s="65" t="s">
        <v>142</v>
      </c>
      <c r="D12" s="65" t="s">
        <v>186</v>
      </c>
      <c r="E12" s="64"/>
    </row>
    <row r="13" spans="1:5" ht="27" customHeight="1">
      <c r="A13" s="67" t="s">
        <v>188</v>
      </c>
      <c r="B13" s="65" t="s">
        <v>97</v>
      </c>
      <c r="C13" s="65"/>
      <c r="D13" s="65"/>
      <c r="E13" s="64"/>
    </row>
    <row r="14" spans="1:5" ht="27" customHeight="1">
      <c r="A14" s="67" t="s">
        <v>196</v>
      </c>
      <c r="B14" s="65" t="s">
        <v>80</v>
      </c>
      <c r="C14" s="65" t="s">
        <v>209</v>
      </c>
      <c r="D14" s="65" t="s">
        <v>185</v>
      </c>
      <c r="E14" s="64"/>
    </row>
    <row r="15" spans="1:5" ht="27" customHeight="1">
      <c r="A15" s="67" t="s">
        <v>196</v>
      </c>
      <c r="B15" s="65" t="s">
        <v>100</v>
      </c>
      <c r="C15" s="65" t="s">
        <v>209</v>
      </c>
      <c r="D15" s="65" t="s">
        <v>185</v>
      </c>
      <c r="E15" s="64"/>
    </row>
    <row r="16" spans="1:5" ht="27" customHeight="1">
      <c r="A16" s="67" t="s">
        <v>196</v>
      </c>
      <c r="B16" s="65" t="s">
        <v>104</v>
      </c>
      <c r="C16" s="65" t="s">
        <v>209</v>
      </c>
      <c r="D16" s="65" t="s">
        <v>185</v>
      </c>
      <c r="E16" s="64"/>
    </row>
    <row r="17" spans="1:5" ht="27" customHeight="1">
      <c r="A17" s="220"/>
      <c r="B17" s="221"/>
      <c r="C17" s="221"/>
      <c r="D17" s="221"/>
      <c r="E17" s="222"/>
    </row>
    <row r="20" spans="1:5" ht="12.75">
      <c r="A20" s="1"/>
      <c r="B20" s="2"/>
      <c r="C20" s="1"/>
      <c r="D20" s="1"/>
      <c r="E20" s="1"/>
    </row>
    <row r="21" spans="1:5" ht="12.75">
      <c r="A21" s="1" t="s">
        <v>193</v>
      </c>
      <c r="B21" s="2"/>
      <c r="D21" s="7" t="s">
        <v>131</v>
      </c>
      <c r="E21" s="1"/>
    </row>
    <row r="22" spans="1:5" ht="17.25" customHeight="1">
      <c r="A22" s="1"/>
      <c r="B22" s="2"/>
      <c r="D22" s="7"/>
      <c r="E22" s="1"/>
    </row>
    <row r="23" spans="1:4" ht="12.75">
      <c r="A23" s="178"/>
      <c r="D23" s="7"/>
    </row>
  </sheetData>
  <sheetProtection/>
  <mergeCells count="2">
    <mergeCell ref="A1:E1"/>
    <mergeCell ref="A2:E2"/>
  </mergeCells>
  <printOptions/>
  <pageMargins left="0.37" right="0.25" top="0.3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hp</cp:lastModifiedBy>
  <cp:lastPrinted>2018-06-16T13:51:19Z</cp:lastPrinted>
  <dcterms:created xsi:type="dcterms:W3CDTF">2015-04-26T07:55:09Z</dcterms:created>
  <dcterms:modified xsi:type="dcterms:W3CDTF">2018-06-16T19:43:05Z</dcterms:modified>
  <cp:category/>
  <cp:version/>
  <cp:contentType/>
  <cp:contentStatus/>
</cp:coreProperties>
</file>