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375" tabRatio="933" activeTab="0"/>
  </bookViews>
  <sheets>
    <sheet name="МЛ" sheetId="1" r:id="rId1"/>
    <sheet name="ППюн" sheetId="2" r:id="rId2"/>
    <sheet name="ППАд(д)" sheetId="3" r:id="rId3"/>
    <sheet name="ППАд (ок)" sheetId="4" r:id="rId4"/>
    <sheet name="1.3" sheetId="5" r:id="rId5"/>
    <sheet name="Судейская" sheetId="6" r:id="rId6"/>
  </sheets>
  <definedNames>
    <definedName name="_xlfn.RANK.EQ" hidden="1">#NAME?</definedName>
    <definedName name="_xlnm.Print_Area" localSheetId="4">'1.3'!$A$1:$Z$26</definedName>
    <definedName name="_xlnm.Print_Area" localSheetId="0">'МЛ'!$A$1:$L$48</definedName>
    <definedName name="_xlnm.Print_Area" localSheetId="3">'ППАд (ок)'!$A$1:$Z$26</definedName>
    <definedName name="_xlnm.Print_Area" localSheetId="2">'ППАд(д)'!$A$1:$Z$26</definedName>
    <definedName name="_xlnm.Print_Area" localSheetId="1">'ППюн'!$A$1:$Z$26</definedName>
  </definedNames>
  <calcPr fullCalcOnLoad="1"/>
</workbook>
</file>

<file path=xl/sharedStrings.xml><?xml version="1.0" encoding="utf-8"?>
<sst xmlns="http://schemas.openxmlformats.org/spreadsheetml/2006/main" count="846" uniqueCount="217">
  <si>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</si>
  <si>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</si>
  <si>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</si>
  <si>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</si>
  <si>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</si>
  <si>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</si>
  <si>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</si>
  <si>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</si>
  <si>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</si>
  <si>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</si>
  <si>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</si>
  <si>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</si>
  <si>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</si>
  <si>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</si>
  <si>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</si>
  <si>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</si>
  <si>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</si>
  <si>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</si>
  <si>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</si>
  <si>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</si>
  <si>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</si>
  <si>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</si>
  <si>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</si>
  <si>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</si>
  <si>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</si>
  <si>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</si>
  <si>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</si>
  <si>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</si>
  <si>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</si>
  <si>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</si>
  <si>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</si>
  <si>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</si>
  <si>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</si>
  <si>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</si>
  <si>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</si>
  <si>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</si>
  <si>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</si>
  <si>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</si>
  <si>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</si>
  <si>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</si>
  <si>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</si>
  <si>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</si>
  <si>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самостоятельно</t>
  </si>
  <si>
    <t>Допущен</t>
  </si>
  <si>
    <t xml:space="preserve">Главный судья </t>
  </si>
  <si>
    <t>1К</t>
  </si>
  <si>
    <t>-</t>
  </si>
  <si>
    <t>Член ГСК, Технический Делегат</t>
  </si>
  <si>
    <t>3К</t>
  </si>
  <si>
    <t>М</t>
  </si>
  <si>
    <t>Назарова Д.</t>
  </si>
  <si>
    <t>Технический делегат</t>
  </si>
  <si>
    <t>Манежная езда ФКС СПб № 1.3</t>
  </si>
  <si>
    <t>026784</t>
  </si>
  <si>
    <t>001376</t>
  </si>
  <si>
    <t>Крылова Ю.</t>
  </si>
  <si>
    <t>Краснова Е.</t>
  </si>
  <si>
    <t>КСК "Пудость" /
Ленинградская область</t>
  </si>
  <si>
    <t>Предварительный приз А. Дети</t>
  </si>
  <si>
    <t>Ассистент ст.судьи</t>
  </si>
  <si>
    <t>Стюард</t>
  </si>
  <si>
    <t>Блюменталь Н.А.</t>
  </si>
  <si>
    <t>Блюменталь Н. - 1К - Санкт-Петербург</t>
  </si>
  <si>
    <t>018640</t>
  </si>
  <si>
    <r>
      <t xml:space="preserve">Зачет "Открытый класс"
</t>
    </r>
    <r>
      <rPr>
        <sz val="11"/>
        <rFont val="Verdana"/>
        <family val="2"/>
      </rPr>
      <t>для юношей и девушек, юниоров и юниорок, мужчин и женщин</t>
    </r>
  </si>
  <si>
    <r>
      <t xml:space="preserve">Зачет "Юноши"
</t>
    </r>
    <r>
      <rPr>
        <sz val="10"/>
        <rFont val="Verdana"/>
        <family val="2"/>
      </rPr>
      <t xml:space="preserve">для юношей и девушек </t>
    </r>
  </si>
  <si>
    <t xml:space="preserve">Предварительный приз. Юноши </t>
  </si>
  <si>
    <t>Читчик</t>
  </si>
  <si>
    <r>
      <t xml:space="preserve">Зачет "Дети на лошадях и всадники на лошадях до 150 см в холке (пони)"
</t>
    </r>
    <r>
      <rPr>
        <sz val="10"/>
        <rFont val="Verdana"/>
        <family val="2"/>
      </rPr>
      <t xml:space="preserve"> для мальчиков и девочек до 15 лет, для мальчиков и девочек до 13 лет</t>
    </r>
  </si>
  <si>
    <t>Медиана</t>
  </si>
  <si>
    <t>КЗ "Калгановский" / Ленинградская область</t>
  </si>
  <si>
    <t>08 июня 2019г.</t>
  </si>
  <si>
    <r>
      <rPr>
        <b/>
        <sz val="14"/>
        <rFont val="Verdana"/>
        <family val="2"/>
      </rPr>
      <t>Кубок Главы Администрации Лужского Муниципального района
Соревнования на призы КЗ «Калгановский»
«Гаврилиада», 3 этап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с</t>
    </r>
    <r>
      <rPr>
        <sz val="11"/>
        <rFont val="Verdana"/>
        <family val="2"/>
      </rPr>
      <t>оревнования для мальчиков и девочек, юношей и девушек, 
юниоров и юниорок, мужчин и женщин</t>
    </r>
    <r>
      <rPr>
        <b/>
        <sz val="11"/>
        <rFont val="Verdana"/>
        <family val="2"/>
      </rPr>
      <t xml:space="preserve">
</t>
    </r>
    <r>
      <rPr>
        <sz val="11"/>
        <rFont val="Verdana"/>
        <family val="2"/>
      </rPr>
      <t>МУНИЦИПАЛЬНЫЕ СОРЕВНОВАНИЯ</t>
    </r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</si>
  <si>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
Соревнования на призы КЗ «Калгановский»
«Гаврилиада», 3 этап
</t>
    </r>
    <r>
      <rPr>
        <sz val="12"/>
        <rFont val="Verdana"/>
        <family val="2"/>
      </rPr>
      <t>соревнования для мальчиков и девочек, юношей и девушек, 
юниоров и юниорок, мужчин и женщин
МУНИЦИПАЛЬНЫЕ СОРЕВНОВАНИЯ</t>
    </r>
  </si>
  <si>
    <r>
      <rPr>
        <b/>
        <sz val="12"/>
        <rFont val="Verdana"/>
        <family val="2"/>
      </rPr>
      <t>Кубок Главы Администрации Лужского Муниципального района
Соревнования на призы КЗ «Калгановский»
«Гаврилиада», 3 этап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>МУНИЦИПАЛЬНЫЕ СОРЕВНОВАНИЯ</t>
    </r>
  </si>
  <si>
    <t>Морковкин Г. - 1К - Ленинградская область</t>
  </si>
  <si>
    <t>Ганюшкина Л. - 2К - Санкт-Петербург</t>
  </si>
  <si>
    <t>Морковкин Г.Н.</t>
  </si>
  <si>
    <t>Ганюшкина Л.</t>
  </si>
  <si>
    <t>2К</t>
  </si>
  <si>
    <t>Кравченко Н.</t>
  </si>
  <si>
    <t>Новгородская область</t>
  </si>
  <si>
    <t>Секретарь</t>
  </si>
  <si>
    <t>Морма В.К.</t>
  </si>
  <si>
    <r>
      <t xml:space="preserve">КРЫЛОВА </t>
    </r>
    <r>
      <rPr>
        <sz val="9"/>
        <rFont val="Verdana"/>
        <family val="2"/>
      </rPr>
      <t>Юлия</t>
    </r>
  </si>
  <si>
    <r>
      <t>ОАЗИС</t>
    </r>
    <r>
      <rPr>
        <sz val="9"/>
        <rFont val="Verdana"/>
        <family val="2"/>
      </rPr>
      <t>-00, мер., гнед., РВП, Обряд 2, Старожиловский к/з</t>
    </r>
  </si>
  <si>
    <r>
      <t>МАРКОВА</t>
    </r>
    <r>
      <rPr>
        <sz val="9"/>
        <rFont val="Verdana"/>
        <family val="2"/>
      </rPr>
      <t xml:space="preserve"> Юлиана, 2004</t>
    </r>
  </si>
  <si>
    <t>067904</t>
  </si>
  <si>
    <r>
      <t xml:space="preserve">ВИХРОВА </t>
    </r>
    <r>
      <rPr>
        <sz val="9"/>
        <rFont val="Verdana"/>
        <family val="2"/>
      </rPr>
      <t>Вероника, 2000</t>
    </r>
  </si>
  <si>
    <r>
      <t>МАГДАЛЕНА</t>
    </r>
    <r>
      <rPr>
        <sz val="9"/>
        <rFont val="Verdana"/>
        <family val="2"/>
      </rPr>
      <t>-10, коб., гнед., полукр., Голкипер, Россия</t>
    </r>
  </si>
  <si>
    <t>018348</t>
  </si>
  <si>
    <t>Вихрова Л.</t>
  </si>
  <si>
    <t>Кротова Н.</t>
  </si>
  <si>
    <t>ЧК Вихровой / 
Ленинградская область</t>
  </si>
  <si>
    <t>Леонтьева И.</t>
  </si>
  <si>
    <t>004989</t>
  </si>
  <si>
    <t>Траченко С.</t>
  </si>
  <si>
    <t>КСК "Лужаночка" /
Ленинградская область</t>
  </si>
  <si>
    <r>
      <t>АРТАМОНОВА</t>
    </r>
    <r>
      <rPr>
        <sz val="9"/>
        <rFont val="Verdana"/>
        <family val="2"/>
      </rPr>
      <t xml:space="preserve"> Амина, 2004</t>
    </r>
  </si>
  <si>
    <t>097704</t>
  </si>
  <si>
    <t>3Ю</t>
  </si>
  <si>
    <t>019016</t>
  </si>
  <si>
    <t>Сысоева И.</t>
  </si>
  <si>
    <t>КСК "Лужаночка"/ Ленинградская область</t>
  </si>
  <si>
    <r>
      <t>МЁД</t>
    </r>
    <r>
      <rPr>
        <sz val="9"/>
        <rFont val="Verdana"/>
        <family val="2"/>
      </rPr>
      <t>-12, жер., гн.-пег., класс пони, Диаболо, Московская обл</t>
    </r>
  </si>
  <si>
    <r>
      <t>КАСАТКИНА</t>
    </r>
    <r>
      <rPr>
        <sz val="9"/>
        <rFont val="Verdana"/>
        <family val="2"/>
      </rPr>
      <t xml:space="preserve"> Надежда, 2003</t>
    </r>
  </si>
  <si>
    <t>022740</t>
  </si>
  <si>
    <t>Милюшенко С.</t>
  </si>
  <si>
    <r>
      <t>ЛАПУШКА</t>
    </r>
    <r>
      <rPr>
        <sz val="9"/>
        <rFont val="Verdana"/>
        <family val="2"/>
      </rPr>
      <t>-10, коб., гнед., полукр., н.з., Россия</t>
    </r>
  </si>
  <si>
    <r>
      <t>ОСЬКИНА</t>
    </r>
    <r>
      <rPr>
        <sz val="9"/>
        <rFont val="Verdana"/>
        <family val="2"/>
      </rPr>
      <t xml:space="preserve"> Алина, 2001</t>
    </r>
  </si>
  <si>
    <t>096301</t>
  </si>
  <si>
    <r>
      <t>ПИЧУГИНА</t>
    </r>
    <r>
      <rPr>
        <sz val="9"/>
        <rFont val="Verdana"/>
        <family val="2"/>
      </rPr>
      <t xml:space="preserve"> Ольга, 2001</t>
    </r>
  </si>
  <si>
    <t>095901</t>
  </si>
  <si>
    <r>
      <t>КРАСОВА</t>
    </r>
    <r>
      <rPr>
        <sz val="9"/>
        <rFont val="Verdana"/>
        <family val="2"/>
      </rPr>
      <t xml:space="preserve"> Вероника, 2006</t>
    </r>
  </si>
  <si>
    <t>052006</t>
  </si>
  <si>
    <t>019017</t>
  </si>
  <si>
    <r>
      <t>АХМАДЕЕВА</t>
    </r>
    <r>
      <rPr>
        <sz val="9"/>
        <rFont val="Verdana"/>
        <family val="2"/>
      </rPr>
      <t xml:space="preserve"> Карина, 2010</t>
    </r>
  </si>
  <si>
    <t>009610</t>
  </si>
  <si>
    <r>
      <t>ПЕЖА</t>
    </r>
    <r>
      <rPr>
        <sz val="9"/>
        <rFont val="Verdana"/>
        <family val="2"/>
      </rPr>
      <t>-05 (141), коб., бул.-пег., полукр., Лунка, Брест, Беларусь</t>
    </r>
  </si>
  <si>
    <r>
      <t>РАЙГОРОДСКАЯ</t>
    </r>
    <r>
      <rPr>
        <sz val="9"/>
        <rFont val="Verdana"/>
        <family val="2"/>
      </rPr>
      <t xml:space="preserve"> Софья, 2005</t>
    </r>
  </si>
  <si>
    <t>075205</t>
  </si>
  <si>
    <r>
      <t>ВЕРНЕР</t>
    </r>
    <r>
      <rPr>
        <sz val="9"/>
        <rFont val="Verdana"/>
        <family val="2"/>
      </rPr>
      <t xml:space="preserve"> Лидия</t>
    </r>
  </si>
  <si>
    <t>031793</t>
  </si>
  <si>
    <r>
      <t xml:space="preserve">ВОЛКОВА </t>
    </r>
    <r>
      <rPr>
        <sz val="9"/>
        <rFont val="Verdana"/>
        <family val="2"/>
      </rPr>
      <t>Жанна</t>
    </r>
  </si>
  <si>
    <t>009672</t>
  </si>
  <si>
    <t>011273</t>
  </si>
  <si>
    <t>Волкова Ж.</t>
  </si>
  <si>
    <t>ч/в /
 Новгородская область</t>
  </si>
  <si>
    <r>
      <t>АЛМАЗ</t>
    </r>
    <r>
      <rPr>
        <sz val="9"/>
        <rFont val="Verdana"/>
        <family val="2"/>
      </rPr>
      <t>-09 (149), мер., гнедо-пег., класс пони, Вихрь, Ленинградская обл</t>
    </r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</si>
  <si>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</si>
  <si>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</si>
  <si>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t>009475</t>
  </si>
  <si>
    <t>КФХ "Фарфор" /
 Новгородская область</t>
  </si>
  <si>
    <r>
      <t>АЛЕКСАШКИНА</t>
    </r>
    <r>
      <rPr>
        <sz val="9"/>
        <rFont val="Verdana"/>
        <family val="2"/>
      </rPr>
      <t xml:space="preserve"> Анастасия, 2004</t>
    </r>
  </si>
  <si>
    <r>
      <t xml:space="preserve">ЛАЗУКО </t>
    </r>
    <r>
      <rPr>
        <sz val="9"/>
        <rFont val="Verdana"/>
        <family val="2"/>
      </rPr>
      <t>Елизавета, 2008</t>
    </r>
  </si>
  <si>
    <t>004408</t>
  </si>
  <si>
    <r>
      <t xml:space="preserve">БУНИНА </t>
    </r>
    <r>
      <rPr>
        <sz val="9"/>
        <rFont val="Verdana"/>
        <family val="2"/>
      </rPr>
      <t>Александра</t>
    </r>
  </si>
  <si>
    <r>
      <rPr>
        <b/>
        <sz val="9"/>
        <rFont val="Verdana"/>
        <family val="2"/>
      </rPr>
      <t>ДРОЗД</t>
    </r>
    <r>
      <rPr>
        <sz val="9"/>
        <rFont val="Verdana"/>
        <family val="2"/>
      </rPr>
      <t>-00, мер., сер., Запад, Хозяйство Ставропольского края</t>
    </r>
  </si>
  <si>
    <t>016113</t>
  </si>
  <si>
    <t>Корнейчик О.</t>
  </si>
  <si>
    <t>ЧКК "Пудость"/ 
Ленинградская область</t>
  </si>
  <si>
    <r>
      <t xml:space="preserve">МЕШКОВА </t>
    </r>
    <r>
      <rPr>
        <sz val="9"/>
        <rFont val="Verdana"/>
        <family val="2"/>
      </rPr>
      <t>Ольга</t>
    </r>
  </si>
  <si>
    <t>026684</t>
  </si>
  <si>
    <r>
      <t>БОРИСОВА</t>
    </r>
    <r>
      <rPr>
        <sz val="9"/>
        <rFont val="Verdana"/>
        <family val="2"/>
      </rPr>
      <t xml:space="preserve"> Лилия, 2004</t>
    </r>
  </si>
  <si>
    <t>068604</t>
  </si>
  <si>
    <r>
      <t>ДЕНДИ</t>
    </r>
    <r>
      <rPr>
        <sz val="9"/>
        <rFont val="Verdana"/>
        <family val="2"/>
      </rPr>
      <t>-03, мер., кар., латв. пом., Дельфин, Россия</t>
    </r>
  </si>
  <si>
    <t>ДОК "Лужский"</t>
  </si>
  <si>
    <t>Лебедева А.</t>
  </si>
  <si>
    <t>КСК "Звёздный" / Ленинградская область</t>
  </si>
  <si>
    <r>
      <t>СЕМЕНОВА</t>
    </r>
    <r>
      <rPr>
        <sz val="9"/>
        <rFont val="Verdana"/>
        <family val="2"/>
      </rPr>
      <t xml:space="preserve"> Алиса, 2005</t>
    </r>
  </si>
  <si>
    <t>053205</t>
  </si>
  <si>
    <r>
      <t>СЛОТИНА</t>
    </r>
    <r>
      <rPr>
        <sz val="9"/>
        <rFont val="Verdana"/>
        <family val="2"/>
      </rPr>
      <t xml:space="preserve"> Мария, 2003</t>
    </r>
  </si>
  <si>
    <t>091403</t>
  </si>
  <si>
    <r>
      <t>ГРИГОРЬЕВА</t>
    </r>
    <r>
      <rPr>
        <sz val="9"/>
        <rFont val="Verdana"/>
        <family val="2"/>
      </rPr>
      <t xml:space="preserve"> Василиса, 2004</t>
    </r>
  </si>
  <si>
    <t>077104</t>
  </si>
  <si>
    <r>
      <t>ЛИДЕР</t>
    </r>
    <r>
      <rPr>
        <sz val="9"/>
        <rFont val="Verdana"/>
        <family val="2"/>
      </rPr>
      <t>-08, мер., бул., полукр., Дрейф, Россия</t>
    </r>
  </si>
  <si>
    <r>
      <t xml:space="preserve">КАМЫШНИКОВА </t>
    </r>
    <r>
      <rPr>
        <sz val="9"/>
        <rFont val="Verdana"/>
        <family val="2"/>
      </rPr>
      <t>Екатерина</t>
    </r>
  </si>
  <si>
    <t>026284</t>
  </si>
  <si>
    <r>
      <t>ВЕНТАХА</t>
    </r>
    <r>
      <rPr>
        <sz val="9"/>
        <rFont val="Verdana"/>
        <family val="2"/>
      </rPr>
      <t>-13, коб., гнед., ганн., Уорлд Даймонд, Россия</t>
    </r>
  </si>
  <si>
    <t>Камышникова Е.</t>
  </si>
  <si>
    <t>КСТБ «ВИЕРА» /
Ленинградская область</t>
  </si>
  <si>
    <r>
      <t>ПАВЛА ВА</t>
    </r>
    <r>
      <rPr>
        <sz val="9"/>
        <rFont val="Verdana"/>
        <family val="2"/>
      </rPr>
      <t>-14, коб., гнед., полукр., Прополис, Россия</t>
    </r>
  </si>
  <si>
    <t>018641</t>
  </si>
  <si>
    <t>Немцова О.</t>
  </si>
  <si>
    <r>
      <t xml:space="preserve">ДЕГИ </t>
    </r>
    <r>
      <rPr>
        <sz val="9"/>
        <rFont val="Verdana"/>
        <family val="2"/>
      </rPr>
      <t>Александра</t>
    </r>
  </si>
  <si>
    <r>
      <t>ПРИКОЛИСТ</t>
    </r>
    <r>
      <rPr>
        <sz val="9"/>
        <rFont val="Verdana"/>
        <family val="2"/>
      </rPr>
      <t>-03, мер., вор. рыс.пом., Саддам Хусейн, КСК "Эйфель"</t>
    </r>
  </si>
  <si>
    <t>002152</t>
  </si>
  <si>
    <t>Бурлачко Т.</t>
  </si>
  <si>
    <r>
      <t xml:space="preserve">МЕРЕЖКО </t>
    </r>
    <r>
      <rPr>
        <sz val="9"/>
        <rFont val="Verdana"/>
        <family val="2"/>
      </rPr>
      <t>Екатерина, 2006</t>
    </r>
  </si>
  <si>
    <r>
      <t>ВИВИАН</t>
    </r>
    <r>
      <rPr>
        <sz val="9"/>
        <rFont val="Verdana"/>
        <family val="2"/>
      </rPr>
      <t>-07, коб., рыж. трак., Вальдхайм, ПКХ "Элитар"</t>
    </r>
  </si>
  <si>
    <t>011136</t>
  </si>
  <si>
    <t>Мережко Н.</t>
  </si>
  <si>
    <t>Кудрявцев И.</t>
  </si>
  <si>
    <t>КЗ "Калгановский"/
Ленинградская область</t>
  </si>
  <si>
    <t>038206</t>
  </si>
  <si>
    <r>
      <t>ДОНАТОВА</t>
    </r>
    <r>
      <rPr>
        <sz val="9"/>
        <rFont val="Verdana"/>
        <family val="2"/>
      </rPr>
      <t xml:space="preserve"> Ефимия, 2005</t>
    </r>
  </si>
  <si>
    <t>Сокырка И.</t>
  </si>
  <si>
    <t>050505</t>
  </si>
  <si>
    <t>Ноготкова Ю.</t>
  </si>
  <si>
    <r>
      <t xml:space="preserve">ЛЕВИНА </t>
    </r>
    <r>
      <rPr>
        <sz val="9"/>
        <rFont val="Verdana"/>
        <family val="2"/>
      </rPr>
      <t>Виктория, 2004</t>
    </r>
  </si>
  <si>
    <t>006588</t>
  </si>
  <si>
    <t>Калгановский к/з</t>
  </si>
  <si>
    <t>КЗ "Калгановский"/ Ленинградская область</t>
  </si>
  <si>
    <r>
      <t>ПАЛЛАДА</t>
    </r>
    <r>
      <rPr>
        <sz val="9"/>
        <rFont val="Verdana"/>
        <family val="2"/>
      </rPr>
      <t>-05, коб., рыж., рус.рыс., Пирвели Даси, ПКЗ "Псковский"</t>
    </r>
  </si>
  <si>
    <r>
      <t xml:space="preserve">АНДРЕЕВА </t>
    </r>
    <r>
      <rPr>
        <sz val="9"/>
        <rFont val="Verdana"/>
        <family val="2"/>
      </rPr>
      <t>Мария, 2006</t>
    </r>
  </si>
  <si>
    <r>
      <t xml:space="preserve">КОРНЕЕВА </t>
    </r>
    <r>
      <rPr>
        <sz val="9"/>
        <rFont val="Verdana"/>
        <family val="2"/>
      </rPr>
      <t>Ирина, 2007</t>
    </r>
  </si>
  <si>
    <r>
      <t xml:space="preserve">МЕРЕЖКО </t>
    </r>
    <r>
      <rPr>
        <sz val="9"/>
        <rFont val="Verdana"/>
        <family val="2"/>
      </rPr>
      <t>Наталья</t>
    </r>
  </si>
  <si>
    <t>021378</t>
  </si>
  <si>
    <r>
      <t>КУВАЙКОВА</t>
    </r>
    <r>
      <rPr>
        <sz val="9"/>
        <rFont val="Verdana"/>
        <family val="2"/>
      </rPr>
      <t xml:space="preserve"> Дарья</t>
    </r>
  </si>
  <si>
    <r>
      <t>ПОКОРИТЕЛЬ</t>
    </r>
    <r>
      <rPr>
        <sz val="9"/>
        <rFont val="Verdana"/>
        <family val="2"/>
      </rPr>
      <t>-09, жер., вор., ахалт., Мургаб, Ставропольский КЗ</t>
    </r>
  </si>
  <si>
    <t>Комиссарова Е.</t>
  </si>
  <si>
    <t>КЗ Калгановский</t>
  </si>
  <si>
    <r>
      <t>БАЙКЕРША</t>
    </r>
    <r>
      <rPr>
        <sz val="9"/>
        <rFont val="Verdana"/>
        <family val="2"/>
      </rPr>
      <t>-04, коб., сер., орл.рыс., Колорит, Московский КЗ №1</t>
    </r>
  </si>
  <si>
    <r>
      <t>ЛИНДА</t>
    </r>
    <r>
      <rPr>
        <sz val="9"/>
        <rFont val="Verdana"/>
        <family val="2"/>
      </rPr>
      <t>-09, коб., сер., англо-араб., Нониус, Терский КЗ</t>
    </r>
  </si>
  <si>
    <r>
      <t>ГАВАЙЯ</t>
    </r>
    <r>
      <rPr>
        <sz val="9"/>
        <rFont val="Verdana"/>
        <family val="2"/>
      </rPr>
      <t>-05, коб., вор., орл.рыс., Поборник, Московский КЗ №1</t>
    </r>
  </si>
  <si>
    <t>113303</t>
  </si>
  <si>
    <r>
      <t xml:space="preserve">Зачет "Любители (Группа D)"
</t>
    </r>
    <r>
      <rPr>
        <sz val="11"/>
        <rFont val="Verdana"/>
        <family val="2"/>
      </rPr>
      <t>для мужчин и женщин</t>
    </r>
  </si>
  <si>
    <r>
      <rPr>
        <b/>
        <sz val="14"/>
        <rFont val="Verdana"/>
        <family val="2"/>
      </rPr>
      <t>Кубок Главы Администрации Лужского Муниципального района
Соревнования на призы КЗ «Калгановский»
«Гаврилиада», 3 этап</t>
    </r>
    <r>
      <rPr>
        <b/>
        <sz val="18"/>
        <rFont val="Verdana"/>
        <family val="2"/>
      </rPr>
      <t xml:space="preserve">
</t>
    </r>
    <r>
      <rPr>
        <sz val="12"/>
        <rFont val="Verdana"/>
        <family val="2"/>
      </rPr>
      <t>Соревнования для мальчиков и девочек, юношей и девушек, 
юниоров и юниорок, мужчин и женщин
МУНИЦИПАЛЬНЫЕ СОРЕВНОВАНИЯ</t>
    </r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</si>
  <si>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
Соревнования на призы КЗ «Калгановский»
«Гаврилиада», 3 этап
</t>
    </r>
    <r>
      <rPr>
        <sz val="12"/>
        <rFont val="Verdana"/>
        <family val="2"/>
      </rPr>
      <t>Соревнования для мальчиков и девочек, юношей и девушек, 
юниоров и юниорок, мужчин и женщин
МУНИЦИПАЛЬНЫЕ СОРЕВНОВАНИЯ</t>
    </r>
  </si>
  <si>
    <r>
      <t xml:space="preserve">Зачет "Дети на лошадях и всадники на лошадях до 150 см в холке (пони)"
</t>
    </r>
    <r>
      <rPr>
        <sz val="11"/>
        <rFont val="Verdana"/>
        <family val="2"/>
      </rPr>
      <t xml:space="preserve"> для мальчиков и девочек до 15 лет, для мальчиков и девочек до 13 лет</t>
    </r>
  </si>
  <si>
    <t>Зиборова Е.М.</t>
  </si>
  <si>
    <t>Слотина Т.</t>
  </si>
  <si>
    <t>Слотина Т.М.</t>
  </si>
  <si>
    <r>
      <t>ТАЛЕР</t>
    </r>
    <r>
      <rPr>
        <sz val="9"/>
        <rFont val="Verdana"/>
        <family val="2"/>
      </rPr>
      <t>-05, жер., рыж., рус.тяж., Лонграт, Псковский КЗ</t>
    </r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</si>
  <si>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Кравченко Н. - 2К - Новгородская обл.</t>
    </r>
  </si>
  <si>
    <r>
      <t>ГРАНД ФУЭНТЕ</t>
    </r>
    <r>
      <rPr>
        <sz val="9"/>
        <rFont val="Verdana"/>
        <family val="2"/>
      </rPr>
      <t>-04, мер., св.-гн., ган., Нумер, СПХ Серебрянское</t>
    </r>
  </si>
  <si>
    <r>
      <t>ЗВЕЗДОЧКА</t>
    </r>
    <r>
      <rPr>
        <sz val="9"/>
        <rFont val="Verdana"/>
        <family val="2"/>
      </rPr>
      <t>-08, коб., гнед., полукр., н.з., Россия</t>
    </r>
  </si>
  <si>
    <r>
      <t>КОМИССАРОВА</t>
    </r>
    <r>
      <rPr>
        <sz val="9"/>
        <rFont val="Verdana"/>
        <family val="2"/>
      </rPr>
      <t xml:space="preserve"> Кристина, 2007</t>
    </r>
  </si>
  <si>
    <r>
      <t>ЗВЕЗДОЧКА</t>
    </r>
    <r>
      <rPr>
        <sz val="9"/>
        <rFont val="Verdana"/>
        <family val="2"/>
      </rPr>
      <t xml:space="preserve">-08, коб., гнед., полукр., н.з., Россия </t>
    </r>
  </si>
  <si>
    <t>Пуга О.</t>
  </si>
  <si>
    <r>
      <t>ВАТ БАДИ</t>
    </r>
    <r>
      <rPr>
        <sz val="9"/>
        <rFont val="Verdana"/>
        <family val="2"/>
      </rPr>
      <t>-04, коб., гнед., ганн., Ватерпас, Калининградская обл.</t>
    </r>
  </si>
  <si>
    <t>исключен</t>
  </si>
  <si>
    <t>отказ</t>
  </si>
  <si>
    <r>
      <t xml:space="preserve">Судьи: </t>
    </r>
    <r>
      <rPr>
        <sz val="10"/>
        <rFont val="Verdana"/>
        <family val="2"/>
      </rPr>
      <t xml:space="preserve">Н - Морковкин Г. - 1К - Ленинградская обл., </t>
    </r>
    <r>
      <rPr>
        <b/>
        <sz val="10"/>
        <rFont val="Verdana"/>
        <family val="2"/>
      </rPr>
      <t xml:space="preserve">С - Ганюшкина Л. - 2К - Санкт-Петербург, </t>
    </r>
    <r>
      <rPr>
        <sz val="10"/>
        <rFont val="Verdana"/>
        <family val="2"/>
      </rPr>
      <t>М - Кравченко Н. - 2К - Новгородская обл.</t>
    </r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</si>
  <si>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Кравченко Н. - 2К - Новгородская обл., </t>
    </r>
    <r>
      <rPr>
        <sz val="10"/>
        <rFont val="Verdana"/>
        <family val="2"/>
      </rPr>
      <t>М - Морковкин Г. - 1К - Ленинградская обл.</t>
    </r>
  </si>
  <si>
    <t>Ковальногов Д.</t>
  </si>
  <si>
    <t>б/к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</si>
</sst>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sz val="9"/>
      <color indexed="36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3" fillId="0" borderId="0" xfId="1025" applyNumberFormat="1" applyFont="1" applyFill="1" applyBorder="1" applyAlignment="1" applyProtection="1">
      <alignment vertical="center"/>
      <protection locked="0"/>
    </xf>
    <xf numFmtId="49" fontId="23" fillId="0" borderId="0" xfId="1025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4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3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26" applyNumberFormat="1" applyFont="1" applyFill="1" applyBorder="1" applyAlignment="1" applyProtection="1">
      <alignment vertical="center"/>
      <protection locked="0"/>
    </xf>
    <xf numFmtId="0" fontId="0" fillId="0" borderId="0" xfId="1027" applyFont="1" applyAlignment="1" applyProtection="1">
      <alignment vertical="center"/>
      <protection locked="0"/>
    </xf>
    <xf numFmtId="0" fontId="0" fillId="0" borderId="0" xfId="1039" applyFont="1" applyAlignment="1" applyProtection="1">
      <alignment vertical="center"/>
      <protection locked="0"/>
    </xf>
    <xf numFmtId="0" fontId="37" fillId="0" borderId="0" xfId="1039" applyFont="1" applyAlignment="1" applyProtection="1">
      <alignment vertical="center"/>
      <protection locked="0"/>
    </xf>
    <xf numFmtId="0" fontId="38" fillId="0" borderId="0" xfId="1039" applyFont="1" applyAlignment="1" applyProtection="1">
      <alignment vertical="center"/>
      <protection locked="0"/>
    </xf>
    <xf numFmtId="0" fontId="25" fillId="0" borderId="0" xfId="1039" applyFont="1" applyProtection="1">
      <alignment/>
      <protection locked="0"/>
    </xf>
    <xf numFmtId="0" fontId="25" fillId="0" borderId="0" xfId="1039" applyFont="1" applyAlignment="1" applyProtection="1">
      <alignment wrapText="1"/>
      <protection locked="0"/>
    </xf>
    <xf numFmtId="0" fontId="25" fillId="0" borderId="0" xfId="1039" applyFont="1" applyAlignment="1" applyProtection="1">
      <alignment shrinkToFit="1"/>
      <protection locked="0"/>
    </xf>
    <xf numFmtId="1" fontId="34" fillId="0" borderId="0" xfId="1039" applyNumberFormat="1" applyFont="1" applyProtection="1">
      <alignment/>
      <protection locked="0"/>
    </xf>
    <xf numFmtId="188" fontId="25" fillId="0" borderId="0" xfId="1039" applyNumberFormat="1" applyFont="1" applyProtection="1">
      <alignment/>
      <protection locked="0"/>
    </xf>
    <xf numFmtId="0" fontId="34" fillId="0" borderId="0" xfId="1039" applyFont="1" applyProtection="1">
      <alignment/>
      <protection locked="0"/>
    </xf>
    <xf numFmtId="188" fontId="34" fillId="0" borderId="0" xfId="1039" applyNumberFormat="1" applyFont="1" applyProtection="1">
      <alignment/>
      <protection locked="0"/>
    </xf>
    <xf numFmtId="0" fontId="25" fillId="0" borderId="0" xfId="1039" applyFont="1" applyBorder="1" applyAlignment="1" applyProtection="1">
      <alignment horizontal="right" vertical="center"/>
      <protection locked="0"/>
    </xf>
    <xf numFmtId="0" fontId="38" fillId="0" borderId="0" xfId="1027" applyFont="1" applyAlignment="1" applyProtection="1">
      <alignment vertical="center"/>
      <protection locked="0"/>
    </xf>
    <xf numFmtId="1" fontId="28" fillId="46" borderId="10" xfId="1029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2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29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39" applyFont="1" applyFill="1" applyBorder="1" applyAlignment="1" applyProtection="1">
      <alignment horizontal="center" vertical="center"/>
      <protection locked="0"/>
    </xf>
    <xf numFmtId="0" fontId="30" fillId="0" borderId="0" xfId="1027" applyFont="1" applyAlignment="1" applyProtection="1">
      <alignment vertical="center"/>
      <protection locked="0"/>
    </xf>
    <xf numFmtId="0" fontId="23" fillId="0" borderId="0" xfId="1029" applyFont="1" applyBorder="1" applyAlignment="1" applyProtection="1">
      <alignment horizontal="center" vertical="center" wrapText="1"/>
      <protection locked="0"/>
    </xf>
    <xf numFmtId="0" fontId="23" fillId="0" borderId="0" xfId="1039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27" applyNumberFormat="1" applyFont="1" applyBorder="1" applyAlignment="1" applyProtection="1">
      <alignment horizontal="center" vertical="center" wrapText="1"/>
      <protection locked="0"/>
    </xf>
    <xf numFmtId="188" fontId="36" fillId="0" borderId="0" xfId="1027" applyNumberFormat="1" applyFont="1" applyBorder="1" applyAlignment="1" applyProtection="1">
      <alignment horizontal="center" vertical="center" wrapText="1"/>
      <protection locked="0"/>
    </xf>
    <xf numFmtId="0" fontId="25" fillId="0" borderId="0" xfId="1027" applyFont="1" applyBorder="1" applyAlignment="1" applyProtection="1">
      <alignment horizontal="center" vertical="center" wrapText="1"/>
      <protection locked="0"/>
    </xf>
    <xf numFmtId="1" fontId="28" fillId="0" borderId="0" xfId="1027" applyNumberFormat="1" applyFont="1" applyBorder="1" applyAlignment="1" applyProtection="1">
      <alignment horizontal="center" vertical="center" wrapText="1"/>
      <protection locked="0"/>
    </xf>
    <xf numFmtId="0" fontId="26" fillId="0" borderId="0" xfId="1027" applyFont="1" applyBorder="1" applyAlignment="1" applyProtection="1">
      <alignment horizontal="center" vertical="center" wrapText="1"/>
      <protection locked="0"/>
    </xf>
    <xf numFmtId="0" fontId="23" fillId="0" borderId="0" xfId="1027" applyFont="1" applyAlignment="1" applyProtection="1">
      <alignment vertical="center"/>
      <protection locked="0"/>
    </xf>
    <xf numFmtId="0" fontId="0" fillId="0" borderId="0" xfId="1027" applyNumberFormat="1" applyFont="1" applyFill="1" applyBorder="1" applyAlignment="1" applyProtection="1">
      <alignment horizontal="center" vertical="center"/>
      <protection locked="0"/>
    </xf>
    <xf numFmtId="0" fontId="23" fillId="0" borderId="0" xfId="1027" applyNumberFormat="1" applyFont="1" applyFill="1" applyBorder="1" applyAlignment="1" applyProtection="1">
      <alignment vertical="center"/>
      <protection locked="0"/>
    </xf>
    <xf numFmtId="1" fontId="23" fillId="0" borderId="0" xfId="1027" applyNumberFormat="1" applyFont="1" applyAlignment="1" applyProtection="1">
      <alignment vertical="center"/>
      <protection locked="0"/>
    </xf>
    <xf numFmtId="188" fontId="23" fillId="0" borderId="0" xfId="1027" applyNumberFormat="1" applyFont="1" applyAlignment="1" applyProtection="1">
      <alignment vertical="center"/>
      <protection locked="0"/>
    </xf>
    <xf numFmtId="0" fontId="0" fillId="0" borderId="0" xfId="1027" applyNumberFormat="1" applyFont="1" applyFill="1" applyBorder="1" applyAlignment="1" applyProtection="1">
      <alignment vertical="center"/>
      <protection locked="0"/>
    </xf>
    <xf numFmtId="1" fontId="0" fillId="0" borderId="0" xfId="1027" applyNumberFormat="1" applyFont="1" applyAlignment="1" applyProtection="1">
      <alignment vertical="center"/>
      <protection locked="0"/>
    </xf>
    <xf numFmtId="188" fontId="0" fillId="0" borderId="0" xfId="1027" applyNumberFormat="1" applyFont="1" applyAlignment="1" applyProtection="1">
      <alignment vertical="center"/>
      <protection locked="0"/>
    </xf>
    <xf numFmtId="0" fontId="26" fillId="0" borderId="0" xfId="1031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10" applyNumberFormat="1" applyFont="1" applyFill="1" applyBorder="1" applyAlignment="1" applyProtection="1">
      <alignment horizontal="center" vertical="center"/>
      <protection locked="0"/>
    </xf>
    <xf numFmtId="0" fontId="0" fillId="0" borderId="0" xfId="1028" applyFont="1" applyAlignment="1" applyProtection="1">
      <alignment vertical="center"/>
      <protection locked="0"/>
    </xf>
    <xf numFmtId="0" fontId="23" fillId="0" borderId="0" xfId="1028" applyFont="1" applyAlignment="1" applyProtection="1">
      <alignment vertical="center"/>
      <protection locked="0"/>
    </xf>
    <xf numFmtId="188" fontId="0" fillId="0" borderId="0" xfId="1028" applyNumberFormat="1" applyFont="1" applyAlignment="1" applyProtection="1">
      <alignment vertical="center"/>
      <protection locked="0"/>
    </xf>
    <xf numFmtId="1" fontId="0" fillId="0" borderId="0" xfId="1028" applyNumberFormat="1" applyFont="1" applyAlignment="1" applyProtection="1">
      <alignment vertical="center"/>
      <protection locked="0"/>
    </xf>
    <xf numFmtId="0" fontId="0" fillId="0" borderId="0" xfId="1033" applyFill="1" applyAlignment="1" applyProtection="1">
      <alignment vertical="center"/>
      <protection locked="0"/>
    </xf>
    <xf numFmtId="0" fontId="21" fillId="0" borderId="0" xfId="1033" applyFont="1" applyFill="1" applyAlignment="1" applyProtection="1">
      <alignment vertical="center"/>
      <protection locked="0"/>
    </xf>
    <xf numFmtId="0" fontId="0" fillId="0" borderId="0" xfId="1033" applyFont="1" applyFill="1" applyAlignment="1" applyProtection="1">
      <alignment horizontal="center" vertical="center"/>
      <protection locked="0"/>
    </xf>
    <xf numFmtId="0" fontId="30" fillId="0" borderId="0" xfId="1033" applyFont="1" applyFill="1" applyAlignment="1" applyProtection="1">
      <alignment horizontal="center" vertical="center"/>
      <protection locked="0"/>
    </xf>
    <xf numFmtId="0" fontId="0" fillId="0" borderId="0" xfId="1033" applyFill="1" applyAlignment="1" applyProtection="1">
      <alignment horizontal="center" vertical="center" wrapText="1"/>
      <protection locked="0"/>
    </xf>
    <xf numFmtId="0" fontId="22" fillId="0" borderId="0" xfId="1046" applyFont="1" applyFill="1" applyAlignment="1">
      <alignment vertical="center" wrapText="1"/>
      <protection/>
    </xf>
    <xf numFmtId="0" fontId="0" fillId="0" borderId="0" xfId="727">
      <alignment/>
      <protection/>
    </xf>
    <xf numFmtId="0" fontId="39" fillId="0" borderId="0" xfId="1025" applyNumberFormat="1" applyFont="1" applyFill="1" applyBorder="1" applyAlignment="1" applyProtection="1">
      <alignment vertical="center"/>
      <protection locked="0"/>
    </xf>
    <xf numFmtId="0" fontId="31" fillId="0" borderId="0" xfId="1027" applyFont="1" applyAlignment="1" applyProtection="1">
      <alignment horizontal="center"/>
      <protection locked="0"/>
    </xf>
    <xf numFmtId="0" fontId="39" fillId="0" borderId="10" xfId="1025" applyNumberFormat="1" applyFont="1" applyFill="1" applyBorder="1" applyAlignment="1" applyProtection="1">
      <alignment vertical="center"/>
      <protection locked="0"/>
    </xf>
    <xf numFmtId="0" fontId="23" fillId="0" borderId="10" xfId="1025" applyNumberFormat="1" applyFont="1" applyFill="1" applyBorder="1" applyAlignment="1" applyProtection="1">
      <alignment vertical="center"/>
      <protection locked="0"/>
    </xf>
    <xf numFmtId="0" fontId="25" fillId="46" borderId="10" xfId="1039" applyFont="1" applyFill="1" applyBorder="1" applyAlignment="1" applyProtection="1">
      <alignment horizontal="center" vertical="center" wrapText="1"/>
      <protection locked="0"/>
    </xf>
    <xf numFmtId="0" fontId="38" fillId="0" borderId="0" xfId="1033" applyFont="1" applyFill="1" applyAlignment="1" applyProtection="1">
      <alignment vertical="center"/>
      <protection locked="0"/>
    </xf>
    <xf numFmtId="0" fontId="25" fillId="0" borderId="0" xfId="1033" applyFont="1" applyFill="1" applyProtection="1">
      <alignment/>
      <protection locked="0"/>
    </xf>
    <xf numFmtId="0" fontId="25" fillId="0" borderId="0" xfId="1033" applyFont="1" applyFill="1" applyAlignment="1" applyProtection="1">
      <alignment wrapText="1"/>
      <protection locked="0"/>
    </xf>
    <xf numFmtId="0" fontId="25" fillId="0" borderId="0" xfId="1033" applyFont="1" applyFill="1" applyAlignment="1" applyProtection="1">
      <alignment shrinkToFit="1"/>
      <protection locked="0"/>
    </xf>
    <xf numFmtId="0" fontId="25" fillId="0" borderId="0" xfId="1033" applyFont="1" applyFill="1" applyAlignment="1" applyProtection="1">
      <alignment horizontal="left"/>
      <protection locked="0"/>
    </xf>
    <xf numFmtId="0" fontId="34" fillId="0" borderId="0" xfId="1033" applyFont="1" applyFill="1" applyProtection="1">
      <alignment/>
      <protection locked="0"/>
    </xf>
    <xf numFmtId="0" fontId="26" fillId="0" borderId="10" xfId="1033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33" applyFont="1" applyFill="1" applyBorder="1" applyAlignment="1" applyProtection="1">
      <alignment horizontal="center" vertical="center" wrapText="1"/>
      <protection locked="0"/>
    </xf>
    <xf numFmtId="0" fontId="31" fillId="0" borderId="0" xfId="1033" applyFont="1" applyFill="1" applyAlignment="1" applyProtection="1">
      <alignment vertical="center" wrapText="1"/>
      <protection locked="0"/>
    </xf>
    <xf numFmtId="0" fontId="21" fillId="46" borderId="0" xfId="1033" applyFont="1" applyFill="1" applyAlignment="1" applyProtection="1">
      <alignment vertical="center"/>
      <protection locked="0"/>
    </xf>
    <xf numFmtId="0" fontId="35" fillId="0" borderId="0" xfId="1036" applyFont="1" applyAlignment="1" applyProtection="1">
      <alignment horizontal="right" vertical="center"/>
      <protection locked="0"/>
    </xf>
    <xf numFmtId="0" fontId="31" fillId="0" borderId="10" xfId="1027" applyFont="1" applyBorder="1" applyAlignment="1" applyProtection="1">
      <alignment horizontal="center" vertical="center" wrapText="1"/>
      <protection locked="0"/>
    </xf>
    <xf numFmtId="0" fontId="0" fillId="0" borderId="10" xfId="1037" applyFont="1" applyFill="1" applyBorder="1" applyAlignment="1" applyProtection="1">
      <alignment horizontal="center" vertical="center"/>
      <protection locked="0"/>
    </xf>
    <xf numFmtId="0" fontId="23" fillId="0" borderId="10" xfId="727" applyFont="1" applyBorder="1">
      <alignment/>
      <protection/>
    </xf>
    <xf numFmtId="0" fontId="23" fillId="0" borderId="10" xfId="1025" applyNumberFormat="1" applyFont="1" applyFill="1" applyBorder="1" applyAlignment="1" applyProtection="1">
      <alignment vertical="center" wrapText="1"/>
      <protection locked="0"/>
    </xf>
    <xf numFmtId="0" fontId="44" fillId="0" borderId="0" xfId="1033" applyFont="1" applyFill="1" applyAlignment="1" applyProtection="1">
      <alignment vertical="center"/>
      <protection locked="0"/>
    </xf>
    <xf numFmtId="0" fontId="44" fillId="0" borderId="10" xfId="1033" applyFont="1" applyFill="1" applyBorder="1" applyAlignment="1" applyProtection="1">
      <alignment horizontal="center" vertical="center"/>
      <protection locked="0"/>
    </xf>
    <xf numFmtId="0" fontId="30" fillId="46" borderId="10" xfId="1033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left" vertical="center" wrapText="1"/>
    </xf>
    <xf numFmtId="0" fontId="28" fillId="46" borderId="10" xfId="342" applyNumberFormat="1" applyFont="1" applyFill="1" applyBorder="1" applyAlignment="1" applyProtection="1">
      <alignment horizontal="center" vertical="center" wrapText="1"/>
      <protection locked="0"/>
    </xf>
    <xf numFmtId="0" fontId="30" fillId="46" borderId="0" xfId="1033" applyFont="1" applyFill="1" applyAlignment="1" applyProtection="1">
      <alignment vertical="center"/>
      <protection locked="0"/>
    </xf>
    <xf numFmtId="49" fontId="28" fillId="46" borderId="10" xfId="708" applyNumberFormat="1" applyFont="1" applyFill="1" applyBorder="1" applyAlignment="1">
      <alignment horizontal="center" vertical="center" wrapText="1"/>
      <protection/>
    </xf>
    <xf numFmtId="0" fontId="28" fillId="46" borderId="10" xfId="762" applyFont="1" applyFill="1" applyBorder="1" applyAlignment="1" applyProtection="1">
      <alignment horizontal="center" vertical="center" wrapText="1"/>
      <protection locked="0"/>
    </xf>
    <xf numFmtId="0" fontId="30" fillId="0" borderId="0" xfId="1033" applyFont="1" applyFill="1" applyAlignment="1" applyProtection="1">
      <alignment vertical="center"/>
      <protection locked="0"/>
    </xf>
    <xf numFmtId="0" fontId="30" fillId="0" borderId="10" xfId="1033" applyFont="1" applyFill="1" applyBorder="1" applyAlignment="1" applyProtection="1">
      <alignment horizontal="center" vertical="center"/>
      <protection locked="0"/>
    </xf>
    <xf numFmtId="0" fontId="28" fillId="46" borderId="10" xfId="1035" applyFont="1" applyFill="1" applyBorder="1" applyAlignment="1" applyProtection="1">
      <alignment horizontal="center" vertical="center"/>
      <protection locked="0"/>
    </xf>
    <xf numFmtId="49" fontId="25" fillId="0" borderId="10" xfId="397" applyNumberFormat="1" applyFont="1" applyFill="1" applyBorder="1" applyAlignment="1" applyProtection="1">
      <alignment vertical="center" wrapText="1"/>
      <protection locked="0"/>
    </xf>
    <xf numFmtId="49" fontId="28" fillId="0" borderId="10" xfId="39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22" applyFont="1" applyFill="1" applyBorder="1" applyAlignment="1" applyProtection="1">
      <alignment horizontal="center" vertical="center" wrapText="1"/>
      <protection locked="0"/>
    </xf>
    <xf numFmtId="0" fontId="28" fillId="0" borderId="10" xfId="1036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1043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41" applyFont="1" applyFill="1" applyBorder="1" applyAlignment="1" applyProtection="1">
      <alignment horizontal="left" vertical="center" wrapText="1"/>
      <protection locked="0"/>
    </xf>
    <xf numFmtId="0" fontId="28" fillId="46" borderId="10" xfId="1037" applyFont="1" applyFill="1" applyBorder="1" applyAlignment="1" applyProtection="1">
      <alignment horizontal="center" vertical="center" wrapText="1"/>
      <protection locked="0"/>
    </xf>
    <xf numFmtId="0" fontId="25" fillId="46" borderId="10" xfId="104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331" applyNumberFormat="1" applyFont="1" applyFill="1" applyBorder="1" applyAlignment="1" applyProtection="1">
      <alignment horizontal="center" vertical="center"/>
      <protection locked="0"/>
    </xf>
    <xf numFmtId="0" fontId="28" fillId="0" borderId="10" xfId="3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37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0" xfId="342" applyNumberFormat="1" applyFont="1" applyFill="1" applyBorder="1" applyAlignment="1" applyProtection="1">
      <alignment vertical="center" wrapText="1"/>
      <protection locked="0"/>
    </xf>
    <xf numFmtId="49" fontId="28" fillId="0" borderId="10" xfId="762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1" applyFont="1" applyFill="1" applyBorder="1" applyAlignment="1" applyProtection="1">
      <alignment horizontal="left" vertical="center" wrapText="1"/>
      <protection locked="0"/>
    </xf>
    <xf numFmtId="0" fontId="28" fillId="0" borderId="10" xfId="1043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>
      <alignment horizontal="left" vertical="center" wrapText="1"/>
    </xf>
    <xf numFmtId="49" fontId="28" fillId="0" borderId="10" xfId="535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1030" applyFont="1" applyBorder="1" applyAlignment="1" applyProtection="1">
      <alignment horizontal="center" vertical="center" wrapText="1"/>
      <protection locked="0"/>
    </xf>
    <xf numFmtId="49" fontId="25" fillId="0" borderId="10" xfId="1022" applyNumberFormat="1" applyFont="1" applyFill="1" applyBorder="1" applyAlignment="1" applyProtection="1">
      <alignment horizontal="left" vertical="center" wrapText="1"/>
      <protection locked="0"/>
    </xf>
    <xf numFmtId="49" fontId="25" fillId="46" borderId="10" xfId="1022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1038" applyFont="1" applyFill="1" applyBorder="1" applyAlignment="1" applyProtection="1">
      <alignment vertical="center" wrapText="1"/>
      <protection locked="0"/>
    </xf>
    <xf numFmtId="49" fontId="28" fillId="0" borderId="10" xfId="1038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68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687" applyFont="1" applyFill="1" applyBorder="1" applyAlignment="1" applyProtection="1">
      <alignment horizontal="center" vertical="center"/>
      <protection locked="0"/>
    </xf>
    <xf numFmtId="49" fontId="28" fillId="0" borderId="10" xfId="323" applyNumberFormat="1" applyFont="1" applyFill="1" applyBorder="1" applyAlignment="1" applyProtection="1">
      <alignment horizontal="center" vertical="center"/>
      <protection locked="0"/>
    </xf>
    <xf numFmtId="0" fontId="25" fillId="0" borderId="10" xfId="1040" applyNumberFormat="1" applyFont="1" applyFill="1" applyBorder="1" applyAlignment="1" applyProtection="1">
      <alignment horizontal="left" vertical="center" wrapText="1"/>
      <protection locked="0"/>
    </xf>
    <xf numFmtId="0" fontId="33" fillId="0" borderId="10" xfId="1030" applyFont="1" applyFill="1" applyBorder="1" applyAlignment="1" applyProtection="1">
      <alignment horizontal="center" vertical="center" wrapText="1"/>
      <protection locked="0"/>
    </xf>
    <xf numFmtId="190" fontId="27" fillId="0" borderId="10" xfId="1027" applyNumberFormat="1" applyFont="1" applyFill="1" applyBorder="1" applyAlignment="1" applyProtection="1">
      <alignment horizontal="center" vertical="center" wrapText="1"/>
      <protection locked="0"/>
    </xf>
    <xf numFmtId="188" fontId="36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0" applyFont="1" applyFill="1" applyBorder="1" applyAlignment="1" applyProtection="1">
      <alignment horizontal="center" vertical="center" wrapText="1"/>
      <protection locked="0"/>
    </xf>
    <xf numFmtId="0" fontId="25" fillId="0" borderId="10" xfId="1027" applyFont="1" applyFill="1" applyBorder="1" applyAlignment="1" applyProtection="1">
      <alignment horizontal="center" vertical="center" wrapText="1"/>
      <protection locked="0"/>
    </xf>
    <xf numFmtId="1" fontId="28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27" applyFont="1" applyFill="1" applyBorder="1" applyAlignment="1" applyProtection="1">
      <alignment horizontal="center" vertical="center" wrapText="1"/>
      <protection locked="0"/>
    </xf>
    <xf numFmtId="0" fontId="28" fillId="46" borderId="10" xfId="1022" applyFont="1" applyFill="1" applyBorder="1" applyAlignment="1" applyProtection="1">
      <alignment horizontal="center" vertical="center" wrapText="1"/>
      <protection locked="0"/>
    </xf>
    <xf numFmtId="190" fontId="27" fillId="46" borderId="10" xfId="1027" applyNumberFormat="1" applyFont="1" applyFill="1" applyBorder="1" applyAlignment="1" applyProtection="1">
      <alignment horizontal="center" vertical="center" wrapText="1"/>
      <protection locked="0"/>
    </xf>
    <xf numFmtId="188" fontId="36" fillId="46" borderId="10" xfId="1027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1030" applyFont="1" applyFill="1" applyBorder="1" applyAlignment="1" applyProtection="1">
      <alignment horizontal="center" vertical="center" wrapText="1"/>
      <protection locked="0"/>
    </xf>
    <xf numFmtId="0" fontId="25" fillId="46" borderId="10" xfId="1027" applyFont="1" applyFill="1" applyBorder="1" applyAlignment="1" applyProtection="1">
      <alignment horizontal="center" vertical="center" wrapText="1"/>
      <protection locked="0"/>
    </xf>
    <xf numFmtId="1" fontId="28" fillId="46" borderId="10" xfId="1027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1027" applyFont="1" applyFill="1" applyBorder="1" applyAlignment="1" applyProtection="1">
      <alignment horizontal="center" vertical="center" wrapText="1"/>
      <protection locked="0"/>
    </xf>
    <xf numFmtId="0" fontId="30" fillId="0" borderId="0" xfId="1027" applyFont="1" applyFill="1" applyAlignment="1" applyProtection="1">
      <alignment vertical="center"/>
      <protection locked="0"/>
    </xf>
    <xf numFmtId="0" fontId="0" fillId="0" borderId="0" xfId="727" applyFont="1">
      <alignment/>
      <protection/>
    </xf>
    <xf numFmtId="0" fontId="40" fillId="0" borderId="0" xfId="1034" applyFont="1" applyAlignment="1" applyProtection="1">
      <alignment vertical="center"/>
      <protection locked="0"/>
    </xf>
    <xf numFmtId="0" fontId="28" fillId="0" borderId="10" xfId="1025" applyNumberFormat="1" applyFont="1" applyFill="1" applyBorder="1" applyAlignment="1" applyProtection="1">
      <alignment vertical="center"/>
      <protection locked="0"/>
    </xf>
    <xf numFmtId="0" fontId="25" fillId="46" borderId="10" xfId="762" applyFont="1" applyFill="1" applyBorder="1" applyAlignment="1">
      <alignment horizontal="left" vertical="center" wrapText="1"/>
      <protection/>
    </xf>
    <xf numFmtId="49" fontId="28" fillId="46" borderId="10" xfId="418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1037" applyFont="1" applyFill="1" applyBorder="1" applyAlignment="1" applyProtection="1">
      <alignment horizontal="left" vertical="center" wrapText="1"/>
      <protection locked="0"/>
    </xf>
    <xf numFmtId="49" fontId="28" fillId="46" borderId="10" xfId="76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35" applyFont="1" applyFill="1" applyBorder="1" applyAlignment="1" applyProtection="1">
      <alignment horizontal="center" vertical="center" wrapText="1"/>
      <protection locked="0"/>
    </xf>
    <xf numFmtId="49" fontId="28" fillId="46" borderId="10" xfId="323" applyNumberFormat="1" applyFont="1" applyFill="1" applyBorder="1" applyAlignment="1" applyProtection="1">
      <alignment horizontal="center" vertical="center"/>
      <protection locked="0"/>
    </xf>
    <xf numFmtId="0" fontId="28" fillId="46" borderId="10" xfId="34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35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vertical="center" wrapText="1"/>
    </xf>
    <xf numFmtId="49" fontId="28" fillId="47" borderId="10" xfId="1022" applyNumberFormat="1" applyFont="1" applyFill="1" applyBorder="1" applyAlignment="1">
      <alignment horizontal="center" vertical="center" shrinkToFit="1"/>
      <protection/>
    </xf>
    <xf numFmtId="0" fontId="28" fillId="47" borderId="10" xfId="1022" applyFont="1" applyFill="1" applyBorder="1" applyAlignment="1">
      <alignment horizontal="center" vertical="center" shrinkToFit="1"/>
      <protection/>
    </xf>
    <xf numFmtId="49" fontId="28" fillId="0" borderId="10" xfId="398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400" applyNumberFormat="1" applyFont="1" applyFill="1" applyBorder="1" applyAlignment="1" applyProtection="1">
      <alignment horizontal="center" vertical="center" wrapText="1"/>
      <protection locked="0"/>
    </xf>
    <xf numFmtId="188" fontId="28" fillId="0" borderId="10" xfId="1025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42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738" applyNumberFormat="1" applyFont="1" applyFill="1" applyBorder="1" applyAlignment="1" applyProtection="1">
      <alignment horizontal="center" vertical="center" wrapText="1"/>
      <protection locked="0"/>
    </xf>
    <xf numFmtId="49" fontId="25" fillId="46" borderId="10" xfId="1023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1044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23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1045" applyFont="1" applyFill="1" applyBorder="1" applyAlignment="1" applyProtection="1">
      <alignment horizontal="center" vertical="center"/>
      <protection locked="0"/>
    </xf>
    <xf numFmtId="49" fontId="28" fillId="47" borderId="10" xfId="1023" applyNumberFormat="1" applyFont="1" applyFill="1" applyBorder="1" applyAlignment="1">
      <alignment horizontal="center" vertical="center" shrinkToFit="1"/>
      <protection/>
    </xf>
    <xf numFmtId="0" fontId="28" fillId="47" borderId="10" xfId="1023" applyFont="1" applyFill="1" applyBorder="1" applyAlignment="1">
      <alignment horizontal="center" vertical="center" shrinkToFit="1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885" applyFont="1" applyFill="1" applyBorder="1" applyAlignment="1" applyProtection="1">
      <alignment horizontal="center" vertical="center" wrapText="1"/>
      <protection locked="0"/>
    </xf>
    <xf numFmtId="49" fontId="28" fillId="46" borderId="10" xfId="103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0" applyFont="1" applyFill="1" applyBorder="1" applyAlignment="1">
      <alignment horizontal="left" vertical="center" wrapText="1"/>
    </xf>
    <xf numFmtId="49" fontId="28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0" xfId="738" applyFont="1" applyFill="1" applyBorder="1" applyAlignment="1" applyProtection="1">
      <alignment horizontal="center" vertical="center" wrapText="1"/>
      <protection locked="0"/>
    </xf>
    <xf numFmtId="49" fontId="28" fillId="46" borderId="10" xfId="1024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705" applyFont="1" applyFill="1" applyBorder="1" applyAlignment="1">
      <alignment horizontal="left" vertical="center" wrapText="1"/>
      <protection/>
    </xf>
    <xf numFmtId="49" fontId="28" fillId="46" borderId="10" xfId="705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4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2" applyNumberFormat="1" applyFont="1" applyFill="1" applyBorder="1" applyAlignment="1" applyProtection="1">
      <alignment horizontal="center" vertical="center" wrapText="1"/>
      <protection locked="0"/>
    </xf>
    <xf numFmtId="0" fontId="25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46" borderId="10" xfId="754" applyNumberFormat="1" applyFont="1" applyFill="1" applyBorder="1" applyAlignment="1">
      <alignment horizontal="center" vertical="center" wrapText="1"/>
      <protection/>
    </xf>
    <xf numFmtId="0" fontId="28" fillId="46" borderId="10" xfId="0" applyNumberFormat="1" applyFont="1" applyFill="1" applyBorder="1" applyAlignment="1">
      <alignment horizontal="center" vertical="center" wrapText="1"/>
    </xf>
    <xf numFmtId="49" fontId="28" fillId="46" borderId="10" xfId="0" applyNumberFormat="1" applyFont="1" applyFill="1" applyBorder="1" applyAlignment="1">
      <alignment horizontal="center" vertical="center" wrapText="1"/>
    </xf>
    <xf numFmtId="0" fontId="28" fillId="46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35" applyFont="1" applyFill="1" applyBorder="1" applyAlignment="1" applyProtection="1">
      <alignment horizontal="center" vertical="center"/>
      <protection locked="0"/>
    </xf>
    <xf numFmtId="49" fontId="28" fillId="0" borderId="10" xfId="1022" applyNumberFormat="1" applyFont="1" applyFill="1" applyBorder="1" applyAlignment="1">
      <alignment horizontal="center" vertical="center" shrinkToFit="1"/>
      <protection/>
    </xf>
    <xf numFmtId="0" fontId="28" fillId="0" borderId="10" xfId="1022" applyFont="1" applyFill="1" applyBorder="1" applyAlignment="1">
      <alignment horizontal="center" vertical="center" shrinkToFi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10" xfId="754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1034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23" applyNumberFormat="1" applyFont="1" applyFill="1" applyBorder="1" applyAlignment="1">
      <alignment horizontal="center" vertical="center" shrinkToFit="1"/>
      <protection/>
    </xf>
    <xf numFmtId="0" fontId="28" fillId="0" borderId="10" xfId="1023" applyFont="1" applyFill="1" applyBorder="1" applyAlignment="1">
      <alignment horizontal="center" vertical="center" shrinkToFit="1"/>
      <protection/>
    </xf>
    <xf numFmtId="0" fontId="25" fillId="0" borderId="10" xfId="1037" applyFont="1" applyFill="1" applyBorder="1" applyAlignment="1" applyProtection="1">
      <alignment horizontal="left" vertical="center" wrapText="1"/>
      <protection locked="0"/>
    </xf>
    <xf numFmtId="49" fontId="28" fillId="0" borderId="10" xfId="764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347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705" applyFont="1" applyFill="1" applyBorder="1" applyAlignment="1">
      <alignment horizontal="left" vertical="center" wrapText="1"/>
      <protection/>
    </xf>
    <xf numFmtId="49" fontId="28" fillId="0" borderId="10" xfId="70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40" applyFont="1" applyFill="1" applyBorder="1" applyAlignment="1" applyProtection="1">
      <alignment horizontal="left" vertical="center" wrapText="1"/>
      <protection locked="0"/>
    </xf>
    <xf numFmtId="49" fontId="25" fillId="0" borderId="10" xfId="400" applyNumberFormat="1" applyFont="1" applyFill="1" applyBorder="1" applyAlignment="1" applyProtection="1">
      <alignment vertical="center" wrapText="1"/>
      <protection locked="0"/>
    </xf>
    <xf numFmtId="0" fontId="23" fillId="0" borderId="0" xfId="1033" applyFont="1" applyFill="1" applyAlignment="1" applyProtection="1">
      <alignment horizontal="left" vertical="center"/>
      <protection locked="0"/>
    </xf>
    <xf numFmtId="0" fontId="30" fillId="48" borderId="0" xfId="1027" applyFont="1" applyFill="1" applyAlignment="1" applyProtection="1">
      <alignment vertical="center"/>
      <protection locked="0"/>
    </xf>
    <xf numFmtId="188" fontId="25" fillId="46" borderId="10" xfId="1039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033" applyFont="1" applyFill="1" applyAlignment="1" applyProtection="1">
      <alignment horizontal="center" wrapText="1"/>
      <protection locked="0"/>
    </xf>
    <xf numFmtId="0" fontId="31" fillId="0" borderId="0" xfId="1033" applyFont="1" applyFill="1" applyAlignment="1" applyProtection="1">
      <alignment horizontal="center" wrapText="1"/>
      <protection locked="0"/>
    </xf>
    <xf numFmtId="0" fontId="23" fillId="0" borderId="0" xfId="1033" applyFont="1" applyFill="1" applyAlignment="1" applyProtection="1">
      <alignment horizontal="center" vertical="center" wrapText="1"/>
      <protection locked="0"/>
    </xf>
    <xf numFmtId="0" fontId="24" fillId="0" borderId="0" xfId="1033" applyFont="1" applyFill="1" applyAlignment="1" applyProtection="1">
      <alignment horizontal="center" vertical="center"/>
      <protection locked="0"/>
    </xf>
    <xf numFmtId="0" fontId="31" fillId="0" borderId="0" xfId="1027" applyFont="1" applyAlignment="1" applyProtection="1">
      <alignment horizontal="center" vertical="center" wrapText="1"/>
      <protection locked="0"/>
    </xf>
    <xf numFmtId="0" fontId="31" fillId="0" borderId="0" xfId="1027" applyFont="1" applyAlignment="1" applyProtection="1">
      <alignment horizontal="center" vertical="center"/>
      <protection locked="0"/>
    </xf>
    <xf numFmtId="0" fontId="23" fillId="0" borderId="0" xfId="1039" applyFont="1" applyAlignment="1" applyProtection="1">
      <alignment horizontal="center" vertical="center" wrapText="1"/>
      <protection locked="0"/>
    </xf>
    <xf numFmtId="0" fontId="24" fillId="0" borderId="0" xfId="1033" applyFont="1" applyAlignment="1" applyProtection="1">
      <alignment horizontal="center" vertical="center"/>
      <protection locked="0"/>
    </xf>
    <xf numFmtId="0" fontId="32" fillId="0" borderId="0" xfId="1039" applyFont="1" applyAlignment="1" applyProtection="1">
      <alignment horizontal="center" vertical="center" wrapText="1"/>
      <protection locked="0"/>
    </xf>
    <xf numFmtId="0" fontId="32" fillId="0" borderId="0" xfId="1039" applyFont="1" applyAlignment="1" applyProtection="1">
      <alignment horizontal="center" vertical="center"/>
      <protection locked="0"/>
    </xf>
    <xf numFmtId="0" fontId="31" fillId="0" borderId="0" xfId="1027" applyFont="1" applyAlignment="1" applyProtection="1">
      <alignment horizontal="center"/>
      <protection locked="0"/>
    </xf>
    <xf numFmtId="0" fontId="25" fillId="46" borderId="10" xfId="1039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39" applyFont="1" applyFill="1" applyBorder="1" applyAlignment="1" applyProtection="1">
      <alignment horizontal="center" vertical="center" textRotation="90" wrapText="1"/>
      <protection locked="0"/>
    </xf>
    <xf numFmtId="0" fontId="26" fillId="46" borderId="11" xfId="1039" applyFont="1" applyFill="1" applyBorder="1" applyAlignment="1" applyProtection="1">
      <alignment horizontal="center" vertical="center" textRotation="90" wrapText="1"/>
      <protection locked="0"/>
    </xf>
    <xf numFmtId="0" fontId="26" fillId="46" borderId="12" xfId="1039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39" applyFont="1" applyFill="1" applyBorder="1" applyAlignment="1" applyProtection="1">
      <alignment horizontal="center" vertical="center" wrapText="1"/>
      <protection locked="0"/>
    </xf>
    <xf numFmtId="0" fontId="31" fillId="46" borderId="10" xfId="1029" applyFont="1" applyFill="1" applyBorder="1" applyAlignment="1" applyProtection="1">
      <alignment horizontal="center" vertical="center"/>
      <protection locked="0"/>
    </xf>
    <xf numFmtId="0" fontId="24" fillId="0" borderId="13" xfId="1030" applyFont="1" applyBorder="1" applyAlignment="1" applyProtection="1">
      <alignment horizontal="center" vertical="center" wrapText="1"/>
      <protection locked="0"/>
    </xf>
    <xf numFmtId="0" fontId="24" fillId="0" borderId="14" xfId="1030" applyFont="1" applyBorder="1" applyAlignment="1" applyProtection="1">
      <alignment horizontal="center" vertical="center" wrapText="1"/>
      <protection locked="0"/>
    </xf>
    <xf numFmtId="0" fontId="24" fillId="0" borderId="15" xfId="1030" applyFont="1" applyBorder="1" applyAlignment="1" applyProtection="1">
      <alignment horizontal="center" vertical="center" wrapText="1"/>
      <protection locked="0"/>
    </xf>
    <xf numFmtId="0" fontId="26" fillId="46" borderId="16" xfId="1039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39" applyFont="1" applyFill="1" applyBorder="1" applyAlignment="1" applyProtection="1">
      <alignment horizontal="center" vertical="center" textRotation="90" wrapText="1"/>
      <protection locked="0"/>
    </xf>
    <xf numFmtId="0" fontId="33" fillId="0" borderId="0" xfId="1027" applyFont="1" applyAlignment="1" applyProtection="1">
      <alignment horizontal="center" vertical="center" wrapText="1"/>
      <protection locked="0"/>
    </xf>
    <xf numFmtId="0" fontId="33" fillId="0" borderId="0" xfId="1027" applyFont="1" applyAlignment="1" applyProtection="1">
      <alignment horizontal="center" vertical="center"/>
      <protection locked="0"/>
    </xf>
    <xf numFmtId="190" fontId="23" fillId="0" borderId="13" xfId="1027" applyNumberFormat="1" applyFont="1" applyFill="1" applyBorder="1" applyAlignment="1" applyProtection="1">
      <alignment horizontal="center" vertical="center" wrapText="1"/>
      <protection locked="0"/>
    </xf>
    <xf numFmtId="190" fontId="23" fillId="0" borderId="14" xfId="1027" applyNumberFormat="1" applyFont="1" applyFill="1" applyBorder="1" applyAlignment="1" applyProtection="1">
      <alignment horizontal="center" vertical="center" wrapText="1"/>
      <protection locked="0"/>
    </xf>
    <xf numFmtId="190" fontId="23" fillId="0" borderId="15" xfId="1027" applyNumberFormat="1" applyFont="1" applyFill="1" applyBorder="1" applyAlignment="1" applyProtection="1">
      <alignment horizontal="center" vertical="center" wrapText="1"/>
      <protection locked="0"/>
    </xf>
    <xf numFmtId="0" fontId="24" fillId="46" borderId="13" xfId="1039" applyFont="1" applyFill="1" applyBorder="1" applyAlignment="1" applyProtection="1">
      <alignment horizontal="center" vertical="center" wrapText="1"/>
      <protection locked="0"/>
    </xf>
    <xf numFmtId="0" fontId="33" fillId="46" borderId="14" xfId="1039" applyFont="1" applyFill="1" applyBorder="1" applyAlignment="1" applyProtection="1">
      <alignment horizontal="center" vertical="center" wrapText="1"/>
      <protection locked="0"/>
    </xf>
    <xf numFmtId="0" fontId="33" fillId="46" borderId="15" xfId="1039" applyFont="1" applyFill="1" applyBorder="1" applyAlignment="1" applyProtection="1">
      <alignment horizontal="center" vertical="center" wrapText="1"/>
      <protection locked="0"/>
    </xf>
    <xf numFmtId="0" fontId="24" fillId="46" borderId="14" xfId="1039" applyFont="1" applyFill="1" applyBorder="1" applyAlignment="1" applyProtection="1">
      <alignment horizontal="center" vertical="center" wrapText="1"/>
      <protection locked="0"/>
    </xf>
    <xf numFmtId="0" fontId="24" fillId="46" borderId="15" xfId="1039" applyFont="1" applyFill="1" applyBorder="1" applyAlignment="1" applyProtection="1">
      <alignment horizontal="center" vertical="center" wrapText="1"/>
      <protection locked="0"/>
    </xf>
    <xf numFmtId="0" fontId="31" fillId="0" borderId="0" xfId="1033" applyFont="1" applyFill="1" applyAlignment="1" applyProtection="1">
      <alignment horizontal="center" vertical="center" wrapText="1"/>
      <protection locked="0"/>
    </xf>
    <xf numFmtId="0" fontId="33" fillId="0" borderId="0" xfId="1046" applyFont="1" applyFill="1" applyAlignment="1">
      <alignment horizontal="center" vertical="center" wrapText="1"/>
      <protection/>
    </xf>
  </cellXfs>
  <cellStyles count="1078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2" xfId="534"/>
    <cellStyle name="Денежный 24 2" xfId="535"/>
    <cellStyle name="Денежный 24 2 2" xfId="536"/>
    <cellStyle name="Денежный 24 3" xfId="537"/>
    <cellStyle name="Денежный 24 3 2" xfId="538"/>
    <cellStyle name="Денежный 24 3 3" xfId="539"/>
    <cellStyle name="Денежный 24 3 4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2" xfId="587"/>
    <cellStyle name="Денежный 4 2 2" xfId="588"/>
    <cellStyle name="Денежный 4 2 3" xfId="589"/>
    <cellStyle name="Денежный 4 3" xfId="590"/>
    <cellStyle name="Денежный 4 3 2" xfId="591"/>
    <cellStyle name="Денежный 4 3 3" xfId="592"/>
    <cellStyle name="Денежный 4 3 3 2" xfId="593"/>
    <cellStyle name="Денежный 4 3 3 3" xfId="594"/>
    <cellStyle name="Денежный 4 3 3 4" xfId="595"/>
    <cellStyle name="Денежный 4 3 4" xfId="596"/>
    <cellStyle name="Денежный 4 3 5" xfId="597"/>
    <cellStyle name="Денежный 4 3 6" xfId="598"/>
    <cellStyle name="Денежный 4 3 7" xfId="599"/>
    <cellStyle name="Денежный 4 4" xfId="600"/>
    <cellStyle name="Денежный 4 4 2" xfId="601"/>
    <cellStyle name="Денежный 4 5" xfId="602"/>
    <cellStyle name="Денежный 4 5 2" xfId="603"/>
    <cellStyle name="Денежный 4 6" xfId="604"/>
    <cellStyle name="Денежный 4 7" xfId="605"/>
    <cellStyle name="Денежный 4 8" xfId="606"/>
    <cellStyle name="Денежный 4 9" xfId="607"/>
    <cellStyle name="Денежный 5" xfId="608"/>
    <cellStyle name="Денежный 5 2" xfId="609"/>
    <cellStyle name="Денежный 5 2 2" xfId="610"/>
    <cellStyle name="Денежный 5 2 3" xfId="611"/>
    <cellStyle name="Денежный 5 3" xfId="612"/>
    <cellStyle name="Денежный 5 3 2" xfId="613"/>
    <cellStyle name="Денежный 5 4" xfId="614"/>
    <cellStyle name="Денежный 5 5" xfId="615"/>
    <cellStyle name="Денежный 5 5 2" xfId="616"/>
    <cellStyle name="Денежный 6" xfId="617"/>
    <cellStyle name="Денежный 6 10" xfId="618"/>
    <cellStyle name="Денежный 6 11" xfId="619"/>
    <cellStyle name="Денежный 6 2" xfId="620"/>
    <cellStyle name="Денежный 6 2 2" xfId="621"/>
    <cellStyle name="Денежный 6 2 3" xfId="622"/>
    <cellStyle name="Денежный 6 3" xfId="623"/>
    <cellStyle name="Денежный 6 4" xfId="624"/>
    <cellStyle name="Денежный 6 5" xfId="625"/>
    <cellStyle name="Денежный 6 5 2" xfId="626"/>
    <cellStyle name="Денежный 6 6" xfId="627"/>
    <cellStyle name="Денежный 6 7" xfId="628"/>
    <cellStyle name="Денежный 6 7 2" xfId="629"/>
    <cellStyle name="Денежный 6 7 3" xfId="630"/>
    <cellStyle name="Денежный 6 7 4" xfId="631"/>
    <cellStyle name="Денежный 6 7 5" xfId="632"/>
    <cellStyle name="Денежный 6 7 6" xfId="633"/>
    <cellStyle name="Денежный 6 8" xfId="634"/>
    <cellStyle name="Денежный 6 8 2" xfId="635"/>
    <cellStyle name="Денежный 6 8 3" xfId="636"/>
    <cellStyle name="Денежный 6 8 4" xfId="637"/>
    <cellStyle name="Денежный 6 9" xfId="638"/>
    <cellStyle name="Денежный 7 2" xfId="639"/>
    <cellStyle name="Денежный 7 2 2" xfId="640"/>
    <cellStyle name="Денежный 7 2 3" xfId="641"/>
    <cellStyle name="Денежный 7 3" xfId="642"/>
    <cellStyle name="Денежный 7 4" xfId="643"/>
    <cellStyle name="Денежный 7 5" xfId="644"/>
    <cellStyle name="Денежный 7 5 2" xfId="645"/>
    <cellStyle name="Денежный 7 6" xfId="646"/>
    <cellStyle name="Денежный 8 2" xfId="647"/>
    <cellStyle name="Денежный 8 2 2" xfId="648"/>
    <cellStyle name="Денежный 8 2 3" xfId="649"/>
    <cellStyle name="Денежный 8 3" xfId="650"/>
    <cellStyle name="Денежный 8 3 2" xfId="651"/>
    <cellStyle name="Денежный 8 4" xfId="652"/>
    <cellStyle name="Денежный 8 5" xfId="653"/>
    <cellStyle name="Денежный 8 5 2" xfId="654"/>
    <cellStyle name="Денежный 8 6" xfId="655"/>
    <cellStyle name="Денежный 9 2" xfId="656"/>
    <cellStyle name="Денежный 9 2 2" xfId="657"/>
    <cellStyle name="Денежный 9 2 3" xfId="658"/>
    <cellStyle name="Денежный 9 2 4" xfId="659"/>
    <cellStyle name="Денежный 9 3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2 2 2" xfId="705"/>
    <cellStyle name="Обычный 13 2" xfId="706"/>
    <cellStyle name="Обычный 14" xfId="707"/>
    <cellStyle name="Обычный 14 2" xfId="708"/>
    <cellStyle name="Обычный 14 3" xfId="709"/>
    <cellStyle name="Обычный 14 4" xfId="710"/>
    <cellStyle name="Обычный 14 5" xfId="711"/>
    <cellStyle name="Обычный 14 6" xfId="712"/>
    <cellStyle name="Обычный 15" xfId="713"/>
    <cellStyle name="Обычный 15 2" xfId="714"/>
    <cellStyle name="Обычный 16" xfId="715"/>
    <cellStyle name="Обычный 17" xfId="716"/>
    <cellStyle name="Обычный 17 2" xfId="717"/>
    <cellStyle name="Обычный 17 3" xfId="718"/>
    <cellStyle name="Обычный 17 4" xfId="719"/>
    <cellStyle name="Обычный 17 5" xfId="720"/>
    <cellStyle name="Обычный 17 6" xfId="721"/>
    <cellStyle name="Обычный 17 7" xfId="722"/>
    <cellStyle name="Обычный 18" xfId="723"/>
    <cellStyle name="Обычный 18 2" xfId="724"/>
    <cellStyle name="Обычный 18 3" xfId="725"/>
    <cellStyle name="Обычный 19" xfId="726"/>
    <cellStyle name="Обычный 2" xfId="727"/>
    <cellStyle name="Обычный 2 10" xfId="728"/>
    <cellStyle name="Обычный 2 10 2" xfId="729"/>
    <cellStyle name="Обычный 2 11" xfId="730"/>
    <cellStyle name="Обычный 2 12" xfId="731"/>
    <cellStyle name="Обычный 2 13" xfId="732"/>
    <cellStyle name="Обычный 2 14" xfId="733"/>
    <cellStyle name="Обычный 2 14 10" xfId="734"/>
    <cellStyle name="Обычный 2 14 10 2" xfId="735"/>
    <cellStyle name="Обычный 2 14 11" xfId="736"/>
    <cellStyle name="Обычный 2 14 12" xfId="737"/>
    <cellStyle name="Обычный 2 14 2" xfId="738"/>
    <cellStyle name="Обычный 2 14 2 2" xfId="739"/>
    <cellStyle name="Обычный 2 14 3" xfId="740"/>
    <cellStyle name="Обычный 2 14 4" xfId="741"/>
    <cellStyle name="Обычный 2 14 5" xfId="742"/>
    <cellStyle name="Обычный 2 14 6" xfId="743"/>
    <cellStyle name="Обычный 2 14 7" xfId="744"/>
    <cellStyle name="Обычный 2 14 8" xfId="745"/>
    <cellStyle name="Обычный 2 14 9" xfId="746"/>
    <cellStyle name="Обычный 2 15" xfId="747"/>
    <cellStyle name="Обычный 2 16" xfId="748"/>
    <cellStyle name="Обычный 2 17" xfId="749"/>
    <cellStyle name="Обычный 2 18" xfId="750"/>
    <cellStyle name="Обычный 2 19" xfId="751"/>
    <cellStyle name="Обычный 2 2" xfId="752"/>
    <cellStyle name="Обычный 2 2 10" xfId="753"/>
    <cellStyle name="Обычный 2 2 10 2" xfId="754"/>
    <cellStyle name="Обычный 2 2 11" xfId="755"/>
    <cellStyle name="Обычный 2 2 12" xfId="756"/>
    <cellStyle name="Обычный 2 2 13" xfId="757"/>
    <cellStyle name="Обычный 2 2 14" xfId="758"/>
    <cellStyle name="Обычный 2 2 15" xfId="759"/>
    <cellStyle name="Обычный 2 2 16" xfId="760"/>
    <cellStyle name="Обычный 2 2 17" xfId="761"/>
    <cellStyle name="Обычный 2 2 2" xfId="762"/>
    <cellStyle name="Обычный 2 2 2 2" xfId="763"/>
    <cellStyle name="Обычный 2 2 2 2 2" xfId="764"/>
    <cellStyle name="Обычный 2 2 2 2 3" xfId="765"/>
    <cellStyle name="Обычный 2 2 2 2 4" xfId="766"/>
    <cellStyle name="Обычный 2 2 2 2 5" xfId="767"/>
    <cellStyle name="Обычный 2 2 2 3" xfId="768"/>
    <cellStyle name="Обычный 2 2 2 3 2" xfId="769"/>
    <cellStyle name="Обычный 2 2 2 4" xfId="770"/>
    <cellStyle name="Обычный 2 2 2 4 2" xfId="771"/>
    <cellStyle name="Обычный 2 2 2 4 3" xfId="772"/>
    <cellStyle name="Обычный 2 2 2 4 4" xfId="773"/>
    <cellStyle name="Обычный 2 2 2 5" xfId="774"/>
    <cellStyle name="Обычный 2 2 2 5 2" xfId="775"/>
    <cellStyle name="Обычный 2 2 2 5 3" xfId="776"/>
    <cellStyle name="Обычный 2 2 2 5 4" xfId="777"/>
    <cellStyle name="Обычный 2 2 2 6" xfId="778"/>
    <cellStyle name="Обычный 2 2 2 7" xfId="779"/>
    <cellStyle name="Обычный 2 2 2 8" xfId="780"/>
    <cellStyle name="Обычный 2 2 2 9" xfId="781"/>
    <cellStyle name="Обычный 2 2 3" xfId="782"/>
    <cellStyle name="Обычный 2 2 3 2" xfId="783"/>
    <cellStyle name="Обычный 2 2 3 2 2" xfId="784"/>
    <cellStyle name="Обычный 2 2 3 2 3" xfId="785"/>
    <cellStyle name="Обычный 2 2 3 3" xfId="786"/>
    <cellStyle name="Обычный 2 2 3 4" xfId="787"/>
    <cellStyle name="Обычный 2 2 3 5" xfId="788"/>
    <cellStyle name="Обычный 2 2 3 6" xfId="789"/>
    <cellStyle name="Обычный 2 2 3 7" xfId="790"/>
    <cellStyle name="Обычный 2 2 3 8" xfId="791"/>
    <cellStyle name="Обычный 2 2 4" xfId="792"/>
    <cellStyle name="Обычный 2 2 4 2" xfId="793"/>
    <cellStyle name="Обычный 2 2 4 3" xfId="794"/>
    <cellStyle name="Обычный 2 2 4 4" xfId="795"/>
    <cellStyle name="Обычный 2 2 5" xfId="796"/>
    <cellStyle name="Обычный 2 2 5 2" xfId="797"/>
    <cellStyle name="Обычный 2 2 5 3" xfId="798"/>
    <cellStyle name="Обычный 2 2 5 4" xfId="799"/>
    <cellStyle name="Обычный 2 2 6" xfId="800"/>
    <cellStyle name="Обычный 2 2 7" xfId="801"/>
    <cellStyle name="Обычный 2 2 8" xfId="802"/>
    <cellStyle name="Обычный 2 2 9" xfId="803"/>
    <cellStyle name="Обычный 2 2_База1 (version 1)" xfId="804"/>
    <cellStyle name="Обычный 2 20" xfId="805"/>
    <cellStyle name="Обычный 2 21" xfId="806"/>
    <cellStyle name="Обычный 2 22" xfId="807"/>
    <cellStyle name="Обычный 2 23" xfId="808"/>
    <cellStyle name="Обычный 2 24" xfId="809"/>
    <cellStyle name="Обычный 2 24 2" xfId="810"/>
    <cellStyle name="Обычный 2 24 3" xfId="811"/>
    <cellStyle name="Обычный 2 24 4" xfId="812"/>
    <cellStyle name="Обычный 2 24 5" xfId="813"/>
    <cellStyle name="Обычный 2 25" xfId="814"/>
    <cellStyle name="Обычный 2 26" xfId="815"/>
    <cellStyle name="Обычный 2 27" xfId="816"/>
    <cellStyle name="Обычный 2 28" xfId="817"/>
    <cellStyle name="Обычный 2 29" xfId="818"/>
    <cellStyle name="Обычный 2 3" xfId="819"/>
    <cellStyle name="Обычный 2 3 2" xfId="820"/>
    <cellStyle name="Обычный 2 3 2 2" xfId="821"/>
    <cellStyle name="Обычный 2 3 2 3" xfId="822"/>
    <cellStyle name="Обычный 2 3 3" xfId="823"/>
    <cellStyle name="Обычный 2 3 4" xfId="824"/>
    <cellStyle name="Обычный 2 3 5" xfId="825"/>
    <cellStyle name="Обычный 2 3 6" xfId="826"/>
    <cellStyle name="Обычный 2 3 7" xfId="827"/>
    <cellStyle name="Обычный 2 3 8" xfId="828"/>
    <cellStyle name="Обычный 2 3 9" xfId="829"/>
    <cellStyle name="Обычный 2 30" xfId="830"/>
    <cellStyle name="Обычный 2 31" xfId="831"/>
    <cellStyle name="Обычный 2 32" xfId="832"/>
    <cellStyle name="Обычный 2 33" xfId="833"/>
    <cellStyle name="Обычный 2 33 2" xfId="834"/>
    <cellStyle name="Обычный 2 34" xfId="835"/>
    <cellStyle name="Обычный 2 35" xfId="836"/>
    <cellStyle name="Обычный 2 36" xfId="837"/>
    <cellStyle name="Обычный 2 37" xfId="838"/>
    <cellStyle name="Обычный 2 38" xfId="839"/>
    <cellStyle name="Обычный 2 39" xfId="840"/>
    <cellStyle name="Обычный 2 4" xfId="841"/>
    <cellStyle name="Обычный 2 4 10" xfId="842"/>
    <cellStyle name="Обычный 2 4 2" xfId="843"/>
    <cellStyle name="Обычный 2 4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6" xfId="849"/>
    <cellStyle name="Обычный 2 4 7" xfId="850"/>
    <cellStyle name="Обычный 2 4 8" xfId="851"/>
    <cellStyle name="Обычный 2 4 9" xfId="852"/>
    <cellStyle name="Обычный 2 40" xfId="853"/>
    <cellStyle name="Обычный 2 47" xfId="854"/>
    <cellStyle name="Обычный 2 5" xfId="855"/>
    <cellStyle name="Обычный 2 5 2" xfId="856"/>
    <cellStyle name="Обычный 2 5 2 2" xfId="857"/>
    <cellStyle name="Обычный 2 5 3" xfId="858"/>
    <cellStyle name="Обычный 2 5 3 2" xfId="859"/>
    <cellStyle name="Обычный 2 5 3 3" xfId="860"/>
    <cellStyle name="Обычный 2 51" xfId="861"/>
    <cellStyle name="Обычный 2 6" xfId="862"/>
    <cellStyle name="Обычный 2 6 2" xfId="863"/>
    <cellStyle name="Обычный 2 6 2 2" xfId="864"/>
    <cellStyle name="Обычный 2 6 2 3" xfId="865"/>
    <cellStyle name="Обычный 2 7" xfId="866"/>
    <cellStyle name="Обычный 2 7 2" xfId="867"/>
    <cellStyle name="Обычный 2 8" xfId="868"/>
    <cellStyle name="Обычный 2 9" xfId="869"/>
    <cellStyle name="Обычный 2_Выездка ноябрь 2010 г." xfId="870"/>
    <cellStyle name="Обычный 20" xfId="871"/>
    <cellStyle name="Обычный 21" xfId="872"/>
    <cellStyle name="Обычный 22" xfId="873"/>
    <cellStyle name="Обычный 23" xfId="874"/>
    <cellStyle name="Обычный 24" xfId="875"/>
    <cellStyle name="Обычный 25" xfId="876"/>
    <cellStyle name="Обычный 26" xfId="877"/>
    <cellStyle name="Обычный 29" xfId="878"/>
    <cellStyle name="Обычный 3" xfId="879"/>
    <cellStyle name="Обычный 3 10" xfId="880"/>
    <cellStyle name="Обычный 3 11" xfId="881"/>
    <cellStyle name="Обычный 3 12" xfId="882"/>
    <cellStyle name="Обычный 3 13" xfId="883"/>
    <cellStyle name="Обычный 3 13 2" xfId="884"/>
    <cellStyle name="Обычный 3 13_pudost_16-07_17_startovye" xfId="885"/>
    <cellStyle name="Обычный 3 14" xfId="886"/>
    <cellStyle name="Обычный 3 15" xfId="887"/>
    <cellStyle name="Обычный 3 16" xfId="888"/>
    <cellStyle name="Обычный 3 17" xfId="889"/>
    <cellStyle name="Обычный 3 18" xfId="890"/>
    <cellStyle name="Обычный 3 19" xfId="891"/>
    <cellStyle name="Обычный 3 2" xfId="892"/>
    <cellStyle name="Обычный 3 2 10" xfId="893"/>
    <cellStyle name="Обычный 3 2 11" xfId="894"/>
    <cellStyle name="Обычный 3 2 2" xfId="895"/>
    <cellStyle name="Обычный 3 2 2 10" xfId="896"/>
    <cellStyle name="Обычный 3 2 2 2" xfId="897"/>
    <cellStyle name="Обычный 3 2 2 2 2" xfId="898"/>
    <cellStyle name="Обычный 3 2 2 3" xfId="899"/>
    <cellStyle name="Обычный 3 2 2 4" xfId="900"/>
    <cellStyle name="Обычный 3 2 2 5" xfId="901"/>
    <cellStyle name="Обычный 3 2 2 6" xfId="902"/>
    <cellStyle name="Обычный 3 2 2 7" xfId="903"/>
    <cellStyle name="Обычный 3 2 2 8" xfId="904"/>
    <cellStyle name="Обычный 3 2 2 9" xfId="905"/>
    <cellStyle name="Обычный 3 2 3" xfId="906"/>
    <cellStyle name="Обычный 3 2 4" xfId="907"/>
    <cellStyle name="Обычный 3 2 4 2" xfId="908"/>
    <cellStyle name="Обычный 3 2 5" xfId="909"/>
    <cellStyle name="Обычный 3 2 6" xfId="910"/>
    <cellStyle name="Обычный 3 2 7" xfId="911"/>
    <cellStyle name="Обычный 3 2 8" xfId="912"/>
    <cellStyle name="Обычный 3 2 9" xfId="913"/>
    <cellStyle name="Обычный 3 20" xfId="914"/>
    <cellStyle name="Обычный 3 21" xfId="915"/>
    <cellStyle name="Обычный 3 3" xfId="916"/>
    <cellStyle name="Обычный 3 3 2" xfId="917"/>
    <cellStyle name="Обычный 3 3 3" xfId="918"/>
    <cellStyle name="Обычный 3 4" xfId="919"/>
    <cellStyle name="Обычный 3 5" xfId="920"/>
    <cellStyle name="Обычный 3 5 2" xfId="921"/>
    <cellStyle name="Обычный 3 5 3" xfId="922"/>
    <cellStyle name="Обычный 3 6" xfId="923"/>
    <cellStyle name="Обычный 3 7" xfId="924"/>
    <cellStyle name="Обычный 3 8" xfId="925"/>
    <cellStyle name="Обычный 3 9" xfId="926"/>
    <cellStyle name="Обычный 30" xfId="927"/>
    <cellStyle name="Обычный 31" xfId="928"/>
    <cellStyle name="Обычный 34" xfId="929"/>
    <cellStyle name="Обычный 35" xfId="930"/>
    <cellStyle name="Обычный 36" xfId="931"/>
    <cellStyle name="Обычный 39" xfId="932"/>
    <cellStyle name="Обычный 4" xfId="933"/>
    <cellStyle name="Обычный 4 10" xfId="934"/>
    <cellStyle name="Обычный 4 11" xfId="935"/>
    <cellStyle name="Обычный 4 12" xfId="936"/>
    <cellStyle name="Обычный 4 13" xfId="937"/>
    <cellStyle name="Обычный 4 14" xfId="938"/>
    <cellStyle name="Обычный 4 14 2" xfId="939"/>
    <cellStyle name="Обычный 4 14 3" xfId="940"/>
    <cellStyle name="Обычный 4 14 4" xfId="941"/>
    <cellStyle name="Обычный 4 15" xfId="942"/>
    <cellStyle name="Обычный 4 16" xfId="943"/>
    <cellStyle name="Обычный 4 17" xfId="944"/>
    <cellStyle name="Обычный 4 2" xfId="945"/>
    <cellStyle name="Обычный 4 2 2" xfId="946"/>
    <cellStyle name="Обычный 4 2 3" xfId="947"/>
    <cellStyle name="Обычный 4 3" xfId="948"/>
    <cellStyle name="Обычный 4 4" xfId="949"/>
    <cellStyle name="Обычный 4 5" xfId="950"/>
    <cellStyle name="Обычный 4 6" xfId="951"/>
    <cellStyle name="Обычный 4 7" xfId="952"/>
    <cellStyle name="Обычный 4 8" xfId="953"/>
    <cellStyle name="Обычный 4 9" xfId="954"/>
    <cellStyle name="Обычный 40" xfId="955"/>
    <cellStyle name="Обычный 42" xfId="956"/>
    <cellStyle name="Обычный 43" xfId="957"/>
    <cellStyle name="Обычный 45" xfId="958"/>
    <cellStyle name="Обычный 5" xfId="959"/>
    <cellStyle name="Обычный 5 10" xfId="960"/>
    <cellStyle name="Обычный 5 11" xfId="961"/>
    <cellStyle name="Обычный 5 12" xfId="962"/>
    <cellStyle name="Обычный 5 13" xfId="963"/>
    <cellStyle name="Обычный 5 14" xfId="964"/>
    <cellStyle name="Обычный 5 15" xfId="965"/>
    <cellStyle name="Обычный 5 16" xfId="966"/>
    <cellStyle name="Обычный 5 17" xfId="967"/>
    <cellStyle name="Обычный 5 18" xfId="968"/>
    <cellStyle name="Обычный 5 19" xfId="969"/>
    <cellStyle name="Обычный 5 2" xfId="970"/>
    <cellStyle name="Обычный 5 2 2" xfId="971"/>
    <cellStyle name="Обычный 5 2 3" xfId="972"/>
    <cellStyle name="Обычный 5 20" xfId="973"/>
    <cellStyle name="Обычный 5 21" xfId="974"/>
    <cellStyle name="Обычный 5 3" xfId="975"/>
    <cellStyle name="Обычный 5 3 2" xfId="976"/>
    <cellStyle name="Обычный 5 3 3" xfId="977"/>
    <cellStyle name="Обычный 5 4" xfId="978"/>
    <cellStyle name="Обычный 5 4 2" xfId="979"/>
    <cellStyle name="Обычный 5 5" xfId="980"/>
    <cellStyle name="Обычный 5 6" xfId="981"/>
    <cellStyle name="Обычный 5 7" xfId="982"/>
    <cellStyle name="Обычный 5 8" xfId="983"/>
    <cellStyle name="Обычный 5 9" xfId="984"/>
    <cellStyle name="Обычный 5_15_06_2014_prinevskoe" xfId="985"/>
    <cellStyle name="Обычный 6" xfId="986"/>
    <cellStyle name="Обычный 6 10" xfId="987"/>
    <cellStyle name="Обычный 6 11" xfId="988"/>
    <cellStyle name="Обычный 6 12" xfId="989"/>
    <cellStyle name="Обычный 6 13" xfId="990"/>
    <cellStyle name="Обычный 6 14" xfId="991"/>
    <cellStyle name="Обычный 6 15" xfId="992"/>
    <cellStyle name="Обычный 6 16" xfId="993"/>
    <cellStyle name="Обычный 6 17" xfId="994"/>
    <cellStyle name="Обычный 6 2" xfId="995"/>
    <cellStyle name="Обычный 6 2 2" xfId="996"/>
    <cellStyle name="Обычный 6 3" xfId="997"/>
    <cellStyle name="Обычный 6 4" xfId="998"/>
    <cellStyle name="Обычный 6 5" xfId="999"/>
    <cellStyle name="Обычный 6 6" xfId="1000"/>
    <cellStyle name="Обычный 6 7" xfId="1001"/>
    <cellStyle name="Обычный 6 8" xfId="1002"/>
    <cellStyle name="Обычный 6 9" xfId="1003"/>
    <cellStyle name="Обычный 7" xfId="1004"/>
    <cellStyle name="Обычный 7 10" xfId="1005"/>
    <cellStyle name="Обычный 7 11" xfId="1006"/>
    <cellStyle name="Обычный 7 12" xfId="1007"/>
    <cellStyle name="Обычный 7 2" xfId="1008"/>
    <cellStyle name="Обычный 7 3" xfId="1009"/>
    <cellStyle name="Обычный 7 4" xfId="1010"/>
    <cellStyle name="Обычный 7 5" xfId="1011"/>
    <cellStyle name="Обычный 7 6" xfId="1012"/>
    <cellStyle name="Обычный 7 7" xfId="1013"/>
    <cellStyle name="Обычный 7 8" xfId="1014"/>
    <cellStyle name="Обычный 7 9" xfId="1015"/>
    <cellStyle name="Обычный 8" xfId="1016"/>
    <cellStyle name="Обычный 8 2" xfId="1017"/>
    <cellStyle name="Обычный 8 3" xfId="1018"/>
    <cellStyle name="Обычный 8 4" xfId="1019"/>
    <cellStyle name="Обычный 9" xfId="1020"/>
    <cellStyle name="Обычный 9 2" xfId="1021"/>
    <cellStyle name="Обычный_База 2" xfId="1022"/>
    <cellStyle name="Обычный_База 2 2 2" xfId="1023"/>
    <cellStyle name="Обычный_База_База1 2_База1 (version 1)" xfId="1024"/>
    <cellStyle name="Обычный_Выездка технические1" xfId="1025"/>
    <cellStyle name="Обычный_Выездка технические1 2" xfId="1026"/>
    <cellStyle name="Обычный_Выездка технические1 3" xfId="1027"/>
    <cellStyle name="Обычный_Выездка технические1 3 2" xfId="1028"/>
    <cellStyle name="Обычный_Измайлово-2003" xfId="1029"/>
    <cellStyle name="Обычный_Измайлово-2003 2" xfId="1030"/>
    <cellStyle name="Обычный_конкур1" xfId="1031"/>
    <cellStyle name="Обычный_конкур1 11" xfId="1032"/>
    <cellStyle name="Обычный_Лист Microsoft Excel" xfId="1033"/>
    <cellStyle name="Обычный_Лист Microsoft Excel 10" xfId="1034"/>
    <cellStyle name="Обычный_Лист Microsoft Excel 11" xfId="1035"/>
    <cellStyle name="Обычный_Лист Microsoft Excel 2" xfId="1036"/>
    <cellStyle name="Обычный_Лист Microsoft Excel 2 12" xfId="1037"/>
    <cellStyle name="Обычный_Лист Microsoft Excel 2 3" xfId="1038"/>
    <cellStyle name="Обычный_Лист Microsoft Excel 3" xfId="1039"/>
    <cellStyle name="Обычный_Орел" xfId="1040"/>
    <cellStyle name="Обычный_Орел 11" xfId="1041"/>
    <cellStyle name="Обычный_Россия (В) юниоры 2" xfId="1042"/>
    <cellStyle name="Обычный_Россия (В) юниоры 2_Стартовые 04-06.04.13" xfId="1043"/>
    <cellStyle name="Обычный_Россия (В) юниоры 2_Стартовые 04-06.04.13 2" xfId="1044"/>
    <cellStyle name="Обычный_Россия (В) юниоры 2_Стартовые 04-06.04.13 4" xfId="1045"/>
    <cellStyle name="Обычный_Форма технических_конкур" xfId="1046"/>
    <cellStyle name="Followed Hyperlink" xfId="1047"/>
    <cellStyle name="Плохой" xfId="1048"/>
    <cellStyle name="Плохой 2" xfId="1049"/>
    <cellStyle name="Плохой 3" xfId="1050"/>
    <cellStyle name="Плохой 4" xfId="1051"/>
    <cellStyle name="Пояснение" xfId="1052"/>
    <cellStyle name="Пояснение 2" xfId="1053"/>
    <cellStyle name="Пояснение 3" xfId="1054"/>
    <cellStyle name="Примечание" xfId="1055"/>
    <cellStyle name="Примечание 2" xfId="1056"/>
    <cellStyle name="Примечание 3" xfId="1057"/>
    <cellStyle name="Примечание 4" xfId="1058"/>
    <cellStyle name="Примечание 5" xfId="1059"/>
    <cellStyle name="Percent" xfId="1060"/>
    <cellStyle name="Процентный 2" xfId="1061"/>
    <cellStyle name="Связанная ячейка" xfId="1062"/>
    <cellStyle name="Связанная ячейка 2" xfId="1063"/>
    <cellStyle name="Связанная ячейка 3" xfId="1064"/>
    <cellStyle name="Текст предупреждения" xfId="1065"/>
    <cellStyle name="Текст предупреждения 2" xfId="1066"/>
    <cellStyle name="Текст предупреждения 3" xfId="1067"/>
    <cellStyle name="Comma" xfId="1068"/>
    <cellStyle name="Comma [0]" xfId="1069"/>
    <cellStyle name="Финансовый 2" xfId="1070"/>
    <cellStyle name="Финансовый 2 2" xfId="1071"/>
    <cellStyle name="Финансовый 2 2 2" xfId="1072"/>
    <cellStyle name="Финансовый 2 2 2 2" xfId="1073"/>
    <cellStyle name="Финансовый 2 2 3" xfId="1074"/>
    <cellStyle name="Финансовый 2 2 4" xfId="1075"/>
    <cellStyle name="Финансовый 2 2 4 2" xfId="1076"/>
    <cellStyle name="Финансовый 2 2 5" xfId="1077"/>
    <cellStyle name="Финансовый 2 2 5 2" xfId="1078"/>
    <cellStyle name="Финансовый 2 2 6" xfId="1079"/>
    <cellStyle name="Финансовый 2 2 6 2" xfId="1080"/>
    <cellStyle name="Финансовый 2 3" xfId="1081"/>
    <cellStyle name="Финансовый 2 3 2" xfId="1082"/>
    <cellStyle name="Финансовый 2 4" xfId="1083"/>
    <cellStyle name="Финансовый 2 4 2" xfId="1084"/>
    <cellStyle name="Финансовый 3" xfId="1085"/>
    <cellStyle name="Финансовый 3 2" xfId="1086"/>
    <cellStyle name="Финансовый 4" xfId="1087"/>
    <cellStyle name="Хороший" xfId="1088"/>
    <cellStyle name="Хороший 2" xfId="1089"/>
    <cellStyle name="Хороший 3" xfId="1090"/>
    <cellStyle name="Хороший 4" xfId="10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180975</xdr:rowOff>
    </xdr:from>
    <xdr:to>
      <xdr:col>3</xdr:col>
      <xdr:colOff>866775</xdr:colOff>
      <xdr:row>0</xdr:row>
      <xdr:rowOff>942975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190500</xdr:rowOff>
    </xdr:from>
    <xdr:to>
      <xdr:col>4</xdr:col>
      <xdr:colOff>38100</xdr:colOff>
      <xdr:row>0</xdr:row>
      <xdr:rowOff>1038225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161925</xdr:rowOff>
    </xdr:from>
    <xdr:to>
      <xdr:col>3</xdr:col>
      <xdr:colOff>1095375</xdr:colOff>
      <xdr:row>0</xdr:row>
      <xdr:rowOff>1009650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3</xdr:col>
      <xdr:colOff>1228725</xdr:colOff>
      <xdr:row>0</xdr:row>
      <xdr:rowOff>981075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114300</xdr:rowOff>
    </xdr:from>
    <xdr:to>
      <xdr:col>3</xdr:col>
      <xdr:colOff>1171575</xdr:colOff>
      <xdr:row>0</xdr:row>
      <xdr:rowOff>962025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8"/>
  <sheetViews>
    <sheetView tabSelected="1" view="pageBreakPreview" zoomScaleSheetLayoutView="100" workbookViewId="0" topLeftCell="A1">
      <selection activeCell="M11" sqref="M11"/>
    </sheetView>
  </sheetViews>
  <sheetFormatPr defaultColWidth="9.140625" defaultRowHeight="12.75"/>
  <cols>
    <col min="1" max="1" width="5.57421875" style="51" customWidth="1"/>
    <col min="2" max="3" width="4.28125" style="51" hidden="1" customWidth="1"/>
    <col min="4" max="4" width="19.57421875" style="49" customWidth="1"/>
    <col min="5" max="5" width="9.140625" style="49" customWidth="1"/>
    <col min="6" max="6" width="6.28125" style="49" customWidth="1"/>
    <col min="7" max="7" width="35.57421875" style="49" customWidth="1"/>
    <col min="8" max="8" width="9.57421875" style="49" customWidth="1"/>
    <col min="9" max="10" width="16.7109375" style="52" customWidth="1"/>
    <col min="11" max="11" width="24.57421875" style="53" customWidth="1"/>
    <col min="12" max="12" width="15.7109375" style="49" customWidth="1"/>
    <col min="13" max="16384" width="9.140625" style="49" customWidth="1"/>
  </cols>
  <sheetData>
    <row r="1" spans="1:12" s="61" customFormat="1" ht="103.5" customHeight="1">
      <c r="A1" s="199" t="s">
        <v>72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.75" customHeight="1">
      <c r="A2" s="201" t="s">
        <v>19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66" customFormat="1" ht="15" customHeight="1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50" customFormat="1" ht="21.75" customHeight="1">
      <c r="A4" s="134" t="s">
        <v>70</v>
      </c>
      <c r="B4" s="62"/>
      <c r="C4" s="62"/>
      <c r="D4" s="63"/>
      <c r="E4" s="63"/>
      <c r="F4" s="63"/>
      <c r="G4" s="64"/>
      <c r="H4" s="64"/>
      <c r="I4" s="65"/>
      <c r="J4" s="65"/>
      <c r="K4" s="66"/>
      <c r="L4" s="71" t="s">
        <v>71</v>
      </c>
    </row>
    <row r="5" spans="1:12" s="70" customFormat="1" ht="57.75" customHeight="1">
      <c r="A5" s="67" t="s">
        <v>1</v>
      </c>
      <c r="B5" s="67" t="s">
        <v>2</v>
      </c>
      <c r="C5" s="67" t="s">
        <v>14</v>
      </c>
      <c r="D5" s="68" t="s">
        <v>12</v>
      </c>
      <c r="E5" s="68" t="s">
        <v>3</v>
      </c>
      <c r="F5" s="67" t="s">
        <v>15</v>
      </c>
      <c r="G5" s="68" t="s">
        <v>13</v>
      </c>
      <c r="H5" s="68" t="s">
        <v>3</v>
      </c>
      <c r="I5" s="68" t="s">
        <v>4</v>
      </c>
      <c r="J5" s="68" t="s">
        <v>5</v>
      </c>
      <c r="K5" s="68" t="s">
        <v>6</v>
      </c>
      <c r="L5" s="68" t="s">
        <v>7</v>
      </c>
    </row>
    <row r="6" spans="1:12" s="76" customFormat="1" ht="36" customHeight="1">
      <c r="A6" s="90">
        <v>1</v>
      </c>
      <c r="B6" s="85"/>
      <c r="C6" s="85"/>
      <c r="D6" s="154" t="s">
        <v>133</v>
      </c>
      <c r="E6" s="153"/>
      <c r="F6" s="155" t="s">
        <v>10</v>
      </c>
      <c r="G6" s="194" t="s">
        <v>210</v>
      </c>
      <c r="H6" s="114" t="s">
        <v>131</v>
      </c>
      <c r="I6" s="100" t="s">
        <v>209</v>
      </c>
      <c r="J6" s="116" t="s">
        <v>126</v>
      </c>
      <c r="K6" s="148" t="s">
        <v>132</v>
      </c>
      <c r="L6" s="143" t="s">
        <v>43</v>
      </c>
    </row>
    <row r="7" spans="1:12" s="76" customFormat="1" ht="36" customHeight="1">
      <c r="A7" s="90">
        <v>2</v>
      </c>
      <c r="B7" s="78"/>
      <c r="C7" s="78"/>
      <c r="D7" s="106" t="s">
        <v>184</v>
      </c>
      <c r="E7" s="92"/>
      <c r="F7" s="164" t="s">
        <v>8</v>
      </c>
      <c r="G7" s="144" t="s">
        <v>192</v>
      </c>
      <c r="H7" s="165"/>
      <c r="I7" s="100" t="s">
        <v>191</v>
      </c>
      <c r="J7" s="100" t="s">
        <v>176</v>
      </c>
      <c r="K7" s="148" t="s">
        <v>182</v>
      </c>
      <c r="L7" s="149" t="s">
        <v>43</v>
      </c>
    </row>
    <row r="8" spans="1:12" s="84" customFormat="1" ht="36" customHeight="1">
      <c r="A8" s="90">
        <v>3</v>
      </c>
      <c r="B8" s="85"/>
      <c r="C8" s="85"/>
      <c r="D8" s="106" t="s">
        <v>98</v>
      </c>
      <c r="E8" s="93" t="s">
        <v>99</v>
      </c>
      <c r="F8" s="105" t="s">
        <v>100</v>
      </c>
      <c r="G8" s="144" t="s">
        <v>104</v>
      </c>
      <c r="H8" s="145" t="s">
        <v>101</v>
      </c>
      <c r="I8" s="146" t="s">
        <v>102</v>
      </c>
      <c r="J8" s="147" t="s">
        <v>96</v>
      </c>
      <c r="K8" s="98" t="s">
        <v>97</v>
      </c>
      <c r="L8" s="149" t="s">
        <v>43</v>
      </c>
    </row>
    <row r="9" spans="1:12" s="84" customFormat="1" ht="36" customHeight="1">
      <c r="A9" s="90">
        <v>4</v>
      </c>
      <c r="B9" s="85"/>
      <c r="C9" s="85"/>
      <c r="D9" s="106" t="s">
        <v>116</v>
      </c>
      <c r="E9" s="93" t="s">
        <v>117</v>
      </c>
      <c r="F9" s="105" t="s">
        <v>8</v>
      </c>
      <c r="G9" s="102" t="s">
        <v>118</v>
      </c>
      <c r="H9" s="103" t="s">
        <v>115</v>
      </c>
      <c r="I9" s="146" t="s">
        <v>102</v>
      </c>
      <c r="J9" s="97" t="s">
        <v>96</v>
      </c>
      <c r="K9" s="98" t="s">
        <v>97</v>
      </c>
      <c r="L9" s="143" t="s">
        <v>43</v>
      </c>
    </row>
    <row r="10" spans="1:12" s="84" customFormat="1" ht="36" customHeight="1">
      <c r="A10" s="90">
        <v>5</v>
      </c>
      <c r="B10" s="85"/>
      <c r="C10" s="85"/>
      <c r="D10" s="106" t="s">
        <v>143</v>
      </c>
      <c r="E10" s="163" t="s">
        <v>144</v>
      </c>
      <c r="F10" s="164" t="s">
        <v>10</v>
      </c>
      <c r="G10" s="144" t="s">
        <v>145</v>
      </c>
      <c r="H10" s="165"/>
      <c r="I10" s="166" t="s">
        <v>146</v>
      </c>
      <c r="J10" s="166" t="s">
        <v>147</v>
      </c>
      <c r="K10" s="148" t="s">
        <v>148</v>
      </c>
      <c r="L10" s="149" t="s">
        <v>43</v>
      </c>
    </row>
    <row r="11" spans="1:12" s="84" customFormat="1" ht="36" customHeight="1">
      <c r="A11" s="90">
        <v>6</v>
      </c>
      <c r="B11" s="85"/>
      <c r="C11" s="85"/>
      <c r="D11" s="101" t="s">
        <v>136</v>
      </c>
      <c r="E11" s="150"/>
      <c r="F11" s="100" t="s">
        <v>8</v>
      </c>
      <c r="G11" s="158" t="s">
        <v>137</v>
      </c>
      <c r="H11" s="114" t="s">
        <v>138</v>
      </c>
      <c r="I11" s="99" t="s">
        <v>139</v>
      </c>
      <c r="J11" s="100" t="s">
        <v>42</v>
      </c>
      <c r="K11" s="159" t="s">
        <v>140</v>
      </c>
      <c r="L11" s="143" t="s">
        <v>43</v>
      </c>
    </row>
    <row r="12" spans="1:12" s="76" customFormat="1" ht="36" customHeight="1">
      <c r="A12" s="90">
        <v>7</v>
      </c>
      <c r="B12" s="85"/>
      <c r="C12" s="85"/>
      <c r="D12" s="106" t="s">
        <v>121</v>
      </c>
      <c r="E12" s="93" t="s">
        <v>122</v>
      </c>
      <c r="F12" s="105" t="s">
        <v>8</v>
      </c>
      <c r="G12" s="144" t="s">
        <v>104</v>
      </c>
      <c r="H12" s="179" t="s">
        <v>101</v>
      </c>
      <c r="I12" s="180" t="s">
        <v>102</v>
      </c>
      <c r="J12" s="147" t="s">
        <v>96</v>
      </c>
      <c r="K12" s="148" t="s">
        <v>103</v>
      </c>
      <c r="L12" s="143" t="s">
        <v>43</v>
      </c>
    </row>
    <row r="13" spans="1:12" s="76" customFormat="1" ht="36" customHeight="1">
      <c r="A13" s="90">
        <v>8</v>
      </c>
      <c r="B13" s="85"/>
      <c r="C13" s="85"/>
      <c r="D13" s="138" t="s">
        <v>88</v>
      </c>
      <c r="E13" s="150"/>
      <c r="F13" s="86" t="s">
        <v>8</v>
      </c>
      <c r="G13" s="96" t="s">
        <v>89</v>
      </c>
      <c r="H13" s="139" t="s">
        <v>90</v>
      </c>
      <c r="I13" s="140" t="s">
        <v>91</v>
      </c>
      <c r="J13" s="141" t="s">
        <v>92</v>
      </c>
      <c r="K13" s="142" t="s">
        <v>93</v>
      </c>
      <c r="L13" s="143" t="s">
        <v>43</v>
      </c>
    </row>
    <row r="14" spans="1:12" s="76" customFormat="1" ht="36" customHeight="1">
      <c r="A14" s="90">
        <v>9</v>
      </c>
      <c r="B14" s="85"/>
      <c r="C14" s="85"/>
      <c r="D14" s="109" t="s">
        <v>123</v>
      </c>
      <c r="E14" s="93" t="s">
        <v>124</v>
      </c>
      <c r="F14" s="105" t="s">
        <v>8</v>
      </c>
      <c r="G14" s="94" t="s">
        <v>128</v>
      </c>
      <c r="H14" s="151" t="s">
        <v>125</v>
      </c>
      <c r="I14" s="88" t="s">
        <v>50</v>
      </c>
      <c r="J14" s="88" t="s">
        <v>42</v>
      </c>
      <c r="K14" s="148" t="s">
        <v>127</v>
      </c>
      <c r="L14" s="143" t="s">
        <v>43</v>
      </c>
    </row>
    <row r="15" spans="1:12" s="76" customFormat="1" ht="36" customHeight="1">
      <c r="A15" s="90">
        <v>10</v>
      </c>
      <c r="B15" s="85"/>
      <c r="C15" s="85"/>
      <c r="D15" s="106" t="s">
        <v>153</v>
      </c>
      <c r="E15" s="163" t="s">
        <v>154</v>
      </c>
      <c r="F15" s="164" t="s">
        <v>8</v>
      </c>
      <c r="G15" s="144" t="s">
        <v>155</v>
      </c>
      <c r="H15" s="165"/>
      <c r="I15" s="166" t="s">
        <v>146</v>
      </c>
      <c r="J15" s="166" t="s">
        <v>147</v>
      </c>
      <c r="K15" s="148" t="s">
        <v>148</v>
      </c>
      <c r="L15" s="149" t="s">
        <v>43</v>
      </c>
    </row>
    <row r="16" spans="1:12" s="76" customFormat="1" ht="36" customHeight="1">
      <c r="A16" s="90">
        <v>11</v>
      </c>
      <c r="B16" s="85"/>
      <c r="C16" s="85"/>
      <c r="D16" s="111" t="s">
        <v>164</v>
      </c>
      <c r="E16" s="112"/>
      <c r="F16" s="113" t="s">
        <v>8</v>
      </c>
      <c r="G16" s="87" t="s">
        <v>165</v>
      </c>
      <c r="H16" s="114" t="s">
        <v>166</v>
      </c>
      <c r="I16" s="115" t="s">
        <v>167</v>
      </c>
      <c r="J16" s="100" t="s">
        <v>159</v>
      </c>
      <c r="K16" s="171" t="s">
        <v>160</v>
      </c>
      <c r="L16" s="149" t="s">
        <v>43</v>
      </c>
    </row>
    <row r="17" spans="1:12" s="84" customFormat="1" ht="36" customHeight="1">
      <c r="A17" s="90">
        <v>12</v>
      </c>
      <c r="B17" s="78"/>
      <c r="C17" s="78"/>
      <c r="D17" s="154" t="s">
        <v>175</v>
      </c>
      <c r="E17" s="92" t="s">
        <v>177</v>
      </c>
      <c r="F17" s="178">
        <v>3</v>
      </c>
      <c r="G17" s="195" t="s">
        <v>194</v>
      </c>
      <c r="H17" s="114"/>
      <c r="I17" s="100" t="s">
        <v>172</v>
      </c>
      <c r="J17" s="100" t="s">
        <v>176</v>
      </c>
      <c r="K17" s="100" t="s">
        <v>173</v>
      </c>
      <c r="L17" s="149" t="s">
        <v>43</v>
      </c>
    </row>
    <row r="18" spans="1:12" s="84" customFormat="1" ht="36" customHeight="1">
      <c r="A18" s="90">
        <v>13</v>
      </c>
      <c r="B18" s="85"/>
      <c r="C18" s="85"/>
      <c r="D18" s="152" t="s">
        <v>156</v>
      </c>
      <c r="E18" s="167" t="s">
        <v>157</v>
      </c>
      <c r="F18" s="95" t="s">
        <v>8</v>
      </c>
      <c r="G18" s="168" t="s">
        <v>158</v>
      </c>
      <c r="H18" s="169" t="s">
        <v>63</v>
      </c>
      <c r="I18" s="95" t="s">
        <v>159</v>
      </c>
      <c r="J18" s="170" t="s">
        <v>42</v>
      </c>
      <c r="K18" s="171" t="s">
        <v>160</v>
      </c>
      <c r="L18" s="149" t="s">
        <v>43</v>
      </c>
    </row>
    <row r="19" spans="1:12" s="84" customFormat="1" ht="36" customHeight="1">
      <c r="A19" s="90">
        <v>14</v>
      </c>
      <c r="B19" s="85"/>
      <c r="C19" s="85"/>
      <c r="D19" s="172" t="s">
        <v>156</v>
      </c>
      <c r="E19" s="173" t="s">
        <v>157</v>
      </c>
      <c r="F19" s="174" t="s">
        <v>8</v>
      </c>
      <c r="G19" s="96" t="s">
        <v>161</v>
      </c>
      <c r="H19" s="175" t="s">
        <v>162</v>
      </c>
      <c r="I19" s="176" t="s">
        <v>163</v>
      </c>
      <c r="J19" s="170" t="s">
        <v>42</v>
      </c>
      <c r="K19" s="177" t="s">
        <v>160</v>
      </c>
      <c r="L19" s="149" t="s">
        <v>43</v>
      </c>
    </row>
    <row r="20" spans="1:12" s="81" customFormat="1" ht="35.25" customHeight="1">
      <c r="A20" s="90">
        <v>15</v>
      </c>
      <c r="B20" s="85"/>
      <c r="C20" s="85"/>
      <c r="D20" s="106" t="s">
        <v>105</v>
      </c>
      <c r="E20" s="150" t="s">
        <v>195</v>
      </c>
      <c r="F20" s="105" t="s">
        <v>10</v>
      </c>
      <c r="G20" s="144" t="s">
        <v>108</v>
      </c>
      <c r="H20" s="145" t="s">
        <v>106</v>
      </c>
      <c r="I20" s="146" t="s">
        <v>107</v>
      </c>
      <c r="J20" s="147" t="s">
        <v>96</v>
      </c>
      <c r="K20" s="98" t="s">
        <v>97</v>
      </c>
      <c r="L20" s="149" t="s">
        <v>43</v>
      </c>
    </row>
    <row r="21" spans="1:12" s="81" customFormat="1" ht="36" customHeight="1">
      <c r="A21" s="90">
        <v>16</v>
      </c>
      <c r="B21" s="85"/>
      <c r="C21" s="85"/>
      <c r="D21" s="106" t="s">
        <v>105</v>
      </c>
      <c r="E21" s="150" t="s">
        <v>195</v>
      </c>
      <c r="F21" s="105" t="s">
        <v>10</v>
      </c>
      <c r="G21" s="79" t="s">
        <v>205</v>
      </c>
      <c r="H21" s="103" t="s">
        <v>95</v>
      </c>
      <c r="I21" s="107" t="s">
        <v>94</v>
      </c>
      <c r="J21" s="97" t="s">
        <v>96</v>
      </c>
      <c r="K21" s="98" t="s">
        <v>97</v>
      </c>
      <c r="L21" s="149" t="s">
        <v>43</v>
      </c>
    </row>
    <row r="22" spans="1:12" s="84" customFormat="1" ht="36" customHeight="1">
      <c r="A22" s="90">
        <v>17</v>
      </c>
      <c r="B22" s="78"/>
      <c r="C22" s="78"/>
      <c r="D22" s="91" t="s">
        <v>207</v>
      </c>
      <c r="E22" s="92"/>
      <c r="F22" s="178" t="s">
        <v>8</v>
      </c>
      <c r="G22" s="87" t="s">
        <v>193</v>
      </c>
      <c r="H22" s="114"/>
      <c r="I22" s="88" t="s">
        <v>178</v>
      </c>
      <c r="J22" s="100" t="s">
        <v>176</v>
      </c>
      <c r="K22" s="100" t="s">
        <v>173</v>
      </c>
      <c r="L22" s="149" t="s">
        <v>43</v>
      </c>
    </row>
    <row r="23" spans="1:12" s="84" customFormat="1" ht="36" customHeight="1">
      <c r="A23" s="90">
        <v>18</v>
      </c>
      <c r="B23" s="85"/>
      <c r="C23" s="85"/>
      <c r="D23" s="106" t="s">
        <v>185</v>
      </c>
      <c r="E23" s="92"/>
      <c r="F23" s="164" t="s">
        <v>8</v>
      </c>
      <c r="G23" s="144" t="s">
        <v>192</v>
      </c>
      <c r="H23" s="165"/>
      <c r="I23" s="100" t="s">
        <v>191</v>
      </c>
      <c r="J23" s="100" t="s">
        <v>176</v>
      </c>
      <c r="K23" s="148" t="s">
        <v>182</v>
      </c>
      <c r="L23" s="149" t="s">
        <v>43</v>
      </c>
    </row>
    <row r="24" spans="1:12" s="84" customFormat="1" ht="36" customHeight="1">
      <c r="A24" s="90">
        <v>19</v>
      </c>
      <c r="B24" s="85"/>
      <c r="C24" s="85"/>
      <c r="D24" s="106" t="s">
        <v>113</v>
      </c>
      <c r="E24" s="93" t="s">
        <v>114</v>
      </c>
      <c r="F24" s="105" t="s">
        <v>8</v>
      </c>
      <c r="G24" s="102" t="s">
        <v>118</v>
      </c>
      <c r="H24" s="103" t="s">
        <v>115</v>
      </c>
      <c r="I24" s="146" t="s">
        <v>102</v>
      </c>
      <c r="J24" s="97" t="s">
        <v>96</v>
      </c>
      <c r="K24" s="98" t="s">
        <v>97</v>
      </c>
      <c r="L24" s="143" t="s">
        <v>43</v>
      </c>
    </row>
    <row r="25" spans="1:12" s="84" customFormat="1" ht="36" customHeight="1">
      <c r="A25" s="90">
        <v>20</v>
      </c>
      <c r="B25" s="85"/>
      <c r="C25" s="85"/>
      <c r="D25" s="110" t="s">
        <v>84</v>
      </c>
      <c r="E25" s="82" t="s">
        <v>53</v>
      </c>
      <c r="F25" s="125" t="s">
        <v>8</v>
      </c>
      <c r="G25" s="136" t="s">
        <v>85</v>
      </c>
      <c r="H25" s="83" t="s">
        <v>54</v>
      </c>
      <c r="I25" s="83" t="s">
        <v>55</v>
      </c>
      <c r="J25" s="137" t="s">
        <v>56</v>
      </c>
      <c r="K25" s="159" t="s">
        <v>140</v>
      </c>
      <c r="L25" s="143" t="s">
        <v>43</v>
      </c>
    </row>
    <row r="26" spans="1:12" s="84" customFormat="1" ht="36" customHeight="1">
      <c r="A26" s="90">
        <v>21</v>
      </c>
      <c r="B26" s="78"/>
      <c r="C26" s="78"/>
      <c r="D26" s="91" t="s">
        <v>188</v>
      </c>
      <c r="E26" s="92"/>
      <c r="F26" s="125" t="s">
        <v>8</v>
      </c>
      <c r="G26" s="87" t="s">
        <v>189</v>
      </c>
      <c r="H26" s="114"/>
      <c r="I26" s="88" t="s">
        <v>190</v>
      </c>
      <c r="J26" s="100" t="s">
        <v>176</v>
      </c>
      <c r="K26" s="100" t="s">
        <v>173</v>
      </c>
      <c r="L26" s="149" t="s">
        <v>43</v>
      </c>
    </row>
    <row r="27" spans="1:12" s="84" customFormat="1" ht="36" customHeight="1">
      <c r="A27" s="90">
        <v>22</v>
      </c>
      <c r="B27" s="78"/>
      <c r="C27" s="78"/>
      <c r="D27" s="91" t="s">
        <v>188</v>
      </c>
      <c r="E27" s="92"/>
      <c r="F27" s="125" t="s">
        <v>8</v>
      </c>
      <c r="G27" s="87" t="s">
        <v>203</v>
      </c>
      <c r="H27" s="114"/>
      <c r="I27" s="100" t="s">
        <v>191</v>
      </c>
      <c r="J27" s="100" t="s">
        <v>176</v>
      </c>
      <c r="K27" s="100" t="s">
        <v>173</v>
      </c>
      <c r="L27" s="149" t="s">
        <v>43</v>
      </c>
    </row>
    <row r="28" spans="1:12" s="84" customFormat="1" ht="36" customHeight="1">
      <c r="A28" s="90">
        <v>23</v>
      </c>
      <c r="B28" s="85"/>
      <c r="C28" s="85"/>
      <c r="D28" s="154" t="s">
        <v>134</v>
      </c>
      <c r="E28" s="93" t="s">
        <v>135</v>
      </c>
      <c r="F28" s="155" t="s">
        <v>8</v>
      </c>
      <c r="G28" s="94" t="s">
        <v>128</v>
      </c>
      <c r="H28" s="156" t="s">
        <v>125</v>
      </c>
      <c r="I28" s="157" t="s">
        <v>50</v>
      </c>
      <c r="J28" s="147" t="s">
        <v>126</v>
      </c>
      <c r="K28" s="148" t="s">
        <v>127</v>
      </c>
      <c r="L28" s="149" t="s">
        <v>43</v>
      </c>
    </row>
    <row r="29" spans="1:12" s="81" customFormat="1" ht="36" customHeight="1">
      <c r="A29" s="90">
        <v>24</v>
      </c>
      <c r="B29" s="78"/>
      <c r="C29" s="78"/>
      <c r="D29" s="106" t="s">
        <v>179</v>
      </c>
      <c r="E29" s="92"/>
      <c r="F29" s="164" t="s">
        <v>8</v>
      </c>
      <c r="G29" s="144" t="s">
        <v>183</v>
      </c>
      <c r="H29" s="165" t="s">
        <v>180</v>
      </c>
      <c r="I29" s="100" t="s">
        <v>191</v>
      </c>
      <c r="J29" s="100" t="s">
        <v>176</v>
      </c>
      <c r="K29" s="148" t="s">
        <v>182</v>
      </c>
      <c r="L29" s="149" t="s">
        <v>43</v>
      </c>
    </row>
    <row r="30" spans="1:12" s="81" customFormat="1" ht="36" customHeight="1">
      <c r="A30" s="90">
        <v>25</v>
      </c>
      <c r="B30" s="85"/>
      <c r="C30" s="85"/>
      <c r="D30" s="106" t="s">
        <v>86</v>
      </c>
      <c r="E30" s="93" t="s">
        <v>87</v>
      </c>
      <c r="F30" s="105" t="s">
        <v>9</v>
      </c>
      <c r="G30" s="79" t="s">
        <v>205</v>
      </c>
      <c r="H30" s="103" t="s">
        <v>95</v>
      </c>
      <c r="I30" s="107" t="s">
        <v>94</v>
      </c>
      <c r="J30" s="97" t="s">
        <v>96</v>
      </c>
      <c r="K30" s="98" t="s">
        <v>97</v>
      </c>
      <c r="L30" s="143" t="s">
        <v>43</v>
      </c>
    </row>
    <row r="31" spans="1:12" s="81" customFormat="1" ht="36" customHeight="1">
      <c r="A31" s="90">
        <v>26</v>
      </c>
      <c r="B31" s="78"/>
      <c r="C31" s="78"/>
      <c r="D31" s="106" t="s">
        <v>168</v>
      </c>
      <c r="E31" s="163" t="s">
        <v>174</v>
      </c>
      <c r="F31" s="164" t="s">
        <v>8</v>
      </c>
      <c r="G31" s="144" t="s">
        <v>169</v>
      </c>
      <c r="H31" s="165" t="s">
        <v>170</v>
      </c>
      <c r="I31" s="166" t="s">
        <v>171</v>
      </c>
      <c r="J31" s="100" t="s">
        <v>176</v>
      </c>
      <c r="K31" s="100" t="s">
        <v>173</v>
      </c>
      <c r="L31" s="149" t="s">
        <v>43</v>
      </c>
    </row>
    <row r="32" spans="1:12" s="81" customFormat="1" ht="36" customHeight="1">
      <c r="A32" s="90">
        <v>27</v>
      </c>
      <c r="B32" s="85"/>
      <c r="C32" s="85"/>
      <c r="D32" s="106" t="s">
        <v>186</v>
      </c>
      <c r="E32" s="92" t="s">
        <v>187</v>
      </c>
      <c r="F32" s="164" t="s">
        <v>8</v>
      </c>
      <c r="G32" s="144" t="s">
        <v>192</v>
      </c>
      <c r="H32" s="165"/>
      <c r="I32" s="100" t="s">
        <v>191</v>
      </c>
      <c r="J32" s="100" t="s">
        <v>176</v>
      </c>
      <c r="K32" s="148" t="s">
        <v>182</v>
      </c>
      <c r="L32" s="149" t="s">
        <v>43</v>
      </c>
    </row>
    <row r="33" spans="1:12" s="81" customFormat="1" ht="36" customHeight="1">
      <c r="A33" s="90">
        <v>28</v>
      </c>
      <c r="B33" s="77"/>
      <c r="C33" s="77"/>
      <c r="D33" s="101" t="s">
        <v>141</v>
      </c>
      <c r="E33" s="160" t="s">
        <v>142</v>
      </c>
      <c r="F33" s="100" t="s">
        <v>8</v>
      </c>
      <c r="G33" s="161" t="s">
        <v>137</v>
      </c>
      <c r="H33" s="162" t="s">
        <v>138</v>
      </c>
      <c r="I33" s="99" t="s">
        <v>139</v>
      </c>
      <c r="J33" s="100" t="s">
        <v>42</v>
      </c>
      <c r="K33" s="159" t="s">
        <v>140</v>
      </c>
      <c r="L33" s="143" t="s">
        <v>43</v>
      </c>
    </row>
    <row r="34" spans="1:12" s="81" customFormat="1" ht="36" customHeight="1">
      <c r="A34" s="90">
        <v>29</v>
      </c>
      <c r="B34" s="85"/>
      <c r="C34" s="85"/>
      <c r="D34" s="152" t="s">
        <v>129</v>
      </c>
      <c r="E34" s="153" t="s">
        <v>130</v>
      </c>
      <c r="F34" s="105">
        <v>3</v>
      </c>
      <c r="G34" s="194" t="s">
        <v>210</v>
      </c>
      <c r="H34" s="114" t="s">
        <v>131</v>
      </c>
      <c r="I34" s="100" t="s">
        <v>209</v>
      </c>
      <c r="J34" s="116" t="s">
        <v>126</v>
      </c>
      <c r="K34" s="148" t="s">
        <v>132</v>
      </c>
      <c r="L34" s="143" t="s">
        <v>43</v>
      </c>
    </row>
    <row r="35" spans="1:12" s="81" customFormat="1" ht="36" customHeight="1">
      <c r="A35" s="90">
        <v>30</v>
      </c>
      <c r="B35" s="77"/>
      <c r="C35" s="77"/>
      <c r="D35" s="106" t="s">
        <v>109</v>
      </c>
      <c r="E35" s="150" t="s">
        <v>110</v>
      </c>
      <c r="F35" s="105" t="s">
        <v>8</v>
      </c>
      <c r="G35" s="144" t="s">
        <v>108</v>
      </c>
      <c r="H35" s="145" t="s">
        <v>106</v>
      </c>
      <c r="I35" s="146" t="s">
        <v>107</v>
      </c>
      <c r="J35" s="147" t="s">
        <v>96</v>
      </c>
      <c r="K35" s="98" t="s">
        <v>97</v>
      </c>
      <c r="L35" s="149" t="s">
        <v>43</v>
      </c>
    </row>
    <row r="36" spans="1:12" s="81" customFormat="1" ht="36" customHeight="1">
      <c r="A36" s="90">
        <v>31</v>
      </c>
      <c r="B36" s="78"/>
      <c r="C36" s="78"/>
      <c r="D36" s="106" t="s">
        <v>111</v>
      </c>
      <c r="E36" s="93" t="s">
        <v>112</v>
      </c>
      <c r="F36" s="105" t="s">
        <v>8</v>
      </c>
      <c r="G36" s="79" t="s">
        <v>205</v>
      </c>
      <c r="H36" s="103" t="s">
        <v>95</v>
      </c>
      <c r="I36" s="107" t="s">
        <v>94</v>
      </c>
      <c r="J36" s="97" t="s">
        <v>96</v>
      </c>
      <c r="K36" s="98" t="s">
        <v>97</v>
      </c>
      <c r="L36" s="143" t="s">
        <v>43</v>
      </c>
    </row>
    <row r="37" spans="1:12" s="81" customFormat="1" ht="36" customHeight="1">
      <c r="A37" s="90">
        <v>32</v>
      </c>
      <c r="B37" s="78"/>
      <c r="C37" s="78"/>
      <c r="D37" s="106" t="s">
        <v>119</v>
      </c>
      <c r="E37" s="150" t="s">
        <v>120</v>
      </c>
      <c r="F37" s="105" t="s">
        <v>8</v>
      </c>
      <c r="G37" s="144" t="s">
        <v>108</v>
      </c>
      <c r="H37" s="145" t="s">
        <v>106</v>
      </c>
      <c r="I37" s="146" t="s">
        <v>107</v>
      </c>
      <c r="J37" s="147" t="s">
        <v>96</v>
      </c>
      <c r="K37" s="98" t="s">
        <v>97</v>
      </c>
      <c r="L37" s="149" t="s">
        <v>43</v>
      </c>
    </row>
    <row r="38" spans="1:12" s="81" customFormat="1" ht="36" customHeight="1">
      <c r="A38" s="90">
        <v>33</v>
      </c>
      <c r="B38" s="78"/>
      <c r="C38" s="78"/>
      <c r="D38" s="106" t="s">
        <v>119</v>
      </c>
      <c r="E38" s="150" t="s">
        <v>120</v>
      </c>
      <c r="F38" s="105" t="s">
        <v>8</v>
      </c>
      <c r="G38" s="102" t="s">
        <v>118</v>
      </c>
      <c r="H38" s="103" t="s">
        <v>115</v>
      </c>
      <c r="I38" s="146" t="s">
        <v>102</v>
      </c>
      <c r="J38" s="97" t="s">
        <v>96</v>
      </c>
      <c r="K38" s="98" t="s">
        <v>97</v>
      </c>
      <c r="L38" s="143" t="s">
        <v>43</v>
      </c>
    </row>
    <row r="39" spans="1:12" s="84" customFormat="1" ht="36" customHeight="1">
      <c r="A39" s="90">
        <v>34</v>
      </c>
      <c r="B39" s="85"/>
      <c r="C39" s="85"/>
      <c r="D39" s="106" t="s">
        <v>149</v>
      </c>
      <c r="E39" s="163" t="s">
        <v>150</v>
      </c>
      <c r="F39" s="164" t="s">
        <v>8</v>
      </c>
      <c r="G39" s="144" t="s">
        <v>208</v>
      </c>
      <c r="H39" s="165"/>
      <c r="I39" s="166" t="s">
        <v>146</v>
      </c>
      <c r="J39" s="166" t="s">
        <v>147</v>
      </c>
      <c r="K39" s="148" t="s">
        <v>148</v>
      </c>
      <c r="L39" s="149" t="s">
        <v>43</v>
      </c>
    </row>
    <row r="40" spans="1:12" s="84" customFormat="1" ht="36" customHeight="1">
      <c r="A40" s="90">
        <v>35</v>
      </c>
      <c r="B40" s="85"/>
      <c r="C40" s="85"/>
      <c r="D40" s="106" t="s">
        <v>151</v>
      </c>
      <c r="E40" s="163" t="s">
        <v>152</v>
      </c>
      <c r="F40" s="164" t="s">
        <v>8</v>
      </c>
      <c r="G40" s="144" t="s">
        <v>208</v>
      </c>
      <c r="H40" s="165"/>
      <c r="I40" s="166" t="s">
        <v>146</v>
      </c>
      <c r="J40" s="166" t="s">
        <v>147</v>
      </c>
      <c r="K40" s="148" t="s">
        <v>148</v>
      </c>
      <c r="L40" s="149" t="s">
        <v>43</v>
      </c>
    </row>
    <row r="41" ht="31.5" customHeight="1"/>
    <row r="42" spans="4:9" ht="31.5" customHeight="1">
      <c r="D42" s="46" t="s">
        <v>18</v>
      </c>
      <c r="I42" s="7" t="s">
        <v>75</v>
      </c>
    </row>
    <row r="43" spans="4:9" ht="31.5" customHeight="1">
      <c r="D43" s="46"/>
      <c r="I43" s="7"/>
    </row>
    <row r="44" spans="4:9" ht="31.5" customHeight="1">
      <c r="D44" s="46" t="s">
        <v>11</v>
      </c>
      <c r="I44" s="7" t="s">
        <v>62</v>
      </c>
    </row>
    <row r="45" spans="4:9" ht="31.5" customHeight="1">
      <c r="D45" s="45"/>
      <c r="I45" s="7"/>
    </row>
    <row r="46" spans="4:9" ht="31.5" customHeight="1">
      <c r="D46" s="46" t="s">
        <v>51</v>
      </c>
      <c r="I46" s="7" t="s">
        <v>76</v>
      </c>
    </row>
    <row r="47" ht="31.5" customHeight="1"/>
    <row r="48" spans="4:9" ht="31.5" customHeight="1">
      <c r="D48" s="46" t="s">
        <v>41</v>
      </c>
      <c r="I48" s="196" t="s">
        <v>201</v>
      </c>
    </row>
  </sheetData>
  <sheetProtection/>
  <protectedRanges>
    <protectedRange sqref="K29" name="Диапазон1_3_1_1_3_6_1_3_1_3"/>
    <protectedRange sqref="K6 K23:K24" name="Диапазон1_3_1_1_3_11_1_1_3_1_3_1_1_1_1_3_2_1_1_6"/>
  </protectedRanges>
  <mergeCells count="3">
    <mergeCell ref="A1:L1"/>
    <mergeCell ref="A2:L2"/>
    <mergeCell ref="A3:L3"/>
  </mergeCells>
  <printOptions/>
  <pageMargins left="0.4724409448818898" right="0.3937007874015748" top="0.3937007874015748" bottom="0.5511811023622047" header="0.1968503937007874" footer="0.15748031496062992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6"/>
  <sheetViews>
    <sheetView view="pageBreakPreview" zoomScale="90" zoomScaleSheetLayoutView="90" workbookViewId="0" topLeftCell="A1">
      <selection activeCell="I13" sqref="I13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9.003906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105.75" customHeight="1">
      <c r="A1" s="203" t="s">
        <v>198</v>
      </c>
      <c r="B1" s="203"/>
      <c r="C1" s="203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1:26" s="9" customFormat="1" ht="15.75" customHeight="1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10" customFormat="1" ht="15.75" customHeight="1">
      <c r="A3" s="206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11" customFormat="1" ht="21" customHeight="1">
      <c r="A4" s="207" t="s">
        <v>66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8.75" customHeight="1">
      <c r="A5" s="209" t="s">
        <v>204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3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17" customFormat="1" ht="15" customHeight="1">
      <c r="A7" s="134" t="s">
        <v>70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71" t="s">
        <v>71</v>
      </c>
      <c r="Z7" s="19"/>
    </row>
    <row r="8" spans="1:26" s="20" customFormat="1" ht="19.5" customHeight="1">
      <c r="A8" s="210" t="s">
        <v>30</v>
      </c>
      <c r="B8" s="211" t="s">
        <v>2</v>
      </c>
      <c r="C8" s="212" t="s">
        <v>14</v>
      </c>
      <c r="D8" s="214" t="s">
        <v>16</v>
      </c>
      <c r="E8" s="214" t="s">
        <v>3</v>
      </c>
      <c r="F8" s="210" t="s">
        <v>15</v>
      </c>
      <c r="G8" s="214" t="s">
        <v>17</v>
      </c>
      <c r="H8" s="214" t="s">
        <v>3</v>
      </c>
      <c r="I8" s="214" t="s">
        <v>4</v>
      </c>
      <c r="J8" s="60"/>
      <c r="K8" s="214" t="s">
        <v>6</v>
      </c>
      <c r="L8" s="215" t="s">
        <v>20</v>
      </c>
      <c r="M8" s="215"/>
      <c r="N8" s="215"/>
      <c r="O8" s="215" t="s">
        <v>21</v>
      </c>
      <c r="P8" s="215"/>
      <c r="Q8" s="215"/>
      <c r="R8" s="215" t="s">
        <v>49</v>
      </c>
      <c r="S8" s="215"/>
      <c r="T8" s="215"/>
      <c r="U8" s="219" t="s">
        <v>22</v>
      </c>
      <c r="V8" s="212" t="s">
        <v>23</v>
      </c>
      <c r="W8" s="210" t="s">
        <v>24</v>
      </c>
      <c r="X8" s="211" t="s">
        <v>69</v>
      </c>
      <c r="Y8" s="198" t="s">
        <v>26</v>
      </c>
      <c r="Z8" s="198" t="s">
        <v>27</v>
      </c>
    </row>
    <row r="9" spans="1:26" s="20" customFormat="1" ht="39.75" customHeight="1">
      <c r="A9" s="210"/>
      <c r="B9" s="211"/>
      <c r="C9" s="213"/>
      <c r="D9" s="214"/>
      <c r="E9" s="214"/>
      <c r="F9" s="210"/>
      <c r="G9" s="214"/>
      <c r="H9" s="214"/>
      <c r="I9" s="214"/>
      <c r="J9" s="60"/>
      <c r="K9" s="214"/>
      <c r="L9" s="21" t="s">
        <v>28</v>
      </c>
      <c r="M9" s="22" t="s">
        <v>29</v>
      </c>
      <c r="N9" s="23" t="s">
        <v>30</v>
      </c>
      <c r="O9" s="21" t="s">
        <v>28</v>
      </c>
      <c r="P9" s="22" t="s">
        <v>29</v>
      </c>
      <c r="Q9" s="23" t="s">
        <v>30</v>
      </c>
      <c r="R9" s="21" t="s">
        <v>28</v>
      </c>
      <c r="S9" s="22" t="s">
        <v>29</v>
      </c>
      <c r="T9" s="23" t="s">
        <v>30</v>
      </c>
      <c r="U9" s="220"/>
      <c r="V9" s="213"/>
      <c r="W9" s="210"/>
      <c r="X9" s="211"/>
      <c r="Y9" s="198"/>
      <c r="Z9" s="198"/>
    </row>
    <row r="10" spans="1:26" s="25" customFormat="1" ht="31.5" customHeight="1">
      <c r="A10" s="216" t="s">
        <v>65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8"/>
    </row>
    <row r="11" spans="1:26" s="25" customFormat="1" ht="39" customHeight="1">
      <c r="A11" s="108">
        <f aca="true" t="shared" si="0" ref="A11:A16">RANK(Y11,Y$11:Y$16,0)</f>
        <v>1</v>
      </c>
      <c r="B11" s="24"/>
      <c r="C11" s="73"/>
      <c r="D11" s="106" t="s">
        <v>86</v>
      </c>
      <c r="E11" s="93" t="s">
        <v>87</v>
      </c>
      <c r="F11" s="105" t="s">
        <v>9</v>
      </c>
      <c r="G11" s="79" t="s">
        <v>205</v>
      </c>
      <c r="H11" s="103" t="s">
        <v>95</v>
      </c>
      <c r="I11" s="107" t="s">
        <v>94</v>
      </c>
      <c r="J11" s="97" t="s">
        <v>96</v>
      </c>
      <c r="K11" s="98" t="s">
        <v>97</v>
      </c>
      <c r="L11" s="126">
        <v>174.5</v>
      </c>
      <c r="M11" s="127">
        <f aca="true" t="shared" si="1" ref="M11:M16">L11/3-IF($U11=1,0.5,IF($U11=2,1.5,0))</f>
        <v>58.166666666666664</v>
      </c>
      <c r="N11" s="128">
        <f aca="true" t="shared" si="2" ref="N11:N16">RANK(M11,M$11:M$16,0)</f>
        <v>2</v>
      </c>
      <c r="O11" s="126">
        <v>194</v>
      </c>
      <c r="P11" s="127">
        <f aca="true" t="shared" si="3" ref="P11:P16">O11/3-IF($U11=1,0.5,IF($U11=2,1.5,0))</f>
        <v>64.66666666666667</v>
      </c>
      <c r="Q11" s="128">
        <f aca="true" t="shared" si="4" ref="Q11:Q16">RANK(P11,P$11:P$16,0)</f>
        <v>1</v>
      </c>
      <c r="R11" s="126">
        <v>179.5</v>
      </c>
      <c r="S11" s="127">
        <f aca="true" t="shared" si="5" ref="S11:S16">R11/3-IF($U11=1,0.5,IF($U11=2,1.5,0))</f>
        <v>59.833333333333336</v>
      </c>
      <c r="T11" s="128">
        <f aca="true" t="shared" si="6" ref="T11:T16">RANK(S11,S$11:S$16,0)</f>
        <v>1</v>
      </c>
      <c r="U11" s="129"/>
      <c r="V11" s="129"/>
      <c r="W11" s="126">
        <f aca="true" t="shared" si="7" ref="W11:W16">L11+O11+R11</f>
        <v>548</v>
      </c>
      <c r="X11" s="130"/>
      <c r="Y11" s="127">
        <f aca="true" t="shared" si="8" ref="Y11:Y16">ROUND(SUM(M11,P11,S11)/3,3)</f>
        <v>60.889</v>
      </c>
      <c r="Z11" s="72" t="s">
        <v>9</v>
      </c>
    </row>
    <row r="12" spans="1:26" s="132" customFormat="1" ht="39" customHeight="1">
      <c r="A12" s="118">
        <f t="shared" si="0"/>
        <v>2</v>
      </c>
      <c r="B12" s="24"/>
      <c r="C12" s="73"/>
      <c r="D12" s="106" t="s">
        <v>105</v>
      </c>
      <c r="E12" s="150" t="s">
        <v>195</v>
      </c>
      <c r="F12" s="105" t="s">
        <v>10</v>
      </c>
      <c r="G12" s="79" t="s">
        <v>205</v>
      </c>
      <c r="H12" s="103" t="s">
        <v>95</v>
      </c>
      <c r="I12" s="107" t="s">
        <v>94</v>
      </c>
      <c r="J12" s="97" t="s">
        <v>96</v>
      </c>
      <c r="K12" s="98" t="s">
        <v>97</v>
      </c>
      <c r="L12" s="119">
        <v>171</v>
      </c>
      <c r="M12" s="120">
        <f t="shared" si="1"/>
        <v>57</v>
      </c>
      <c r="N12" s="121">
        <f t="shared" si="2"/>
        <v>4</v>
      </c>
      <c r="O12" s="119">
        <v>187.5</v>
      </c>
      <c r="P12" s="120">
        <f t="shared" si="3"/>
        <v>62.5</v>
      </c>
      <c r="Q12" s="121">
        <f t="shared" si="4"/>
        <v>2</v>
      </c>
      <c r="R12" s="119">
        <v>172.5</v>
      </c>
      <c r="S12" s="120">
        <f t="shared" si="5"/>
        <v>57.5</v>
      </c>
      <c r="T12" s="121">
        <f t="shared" si="6"/>
        <v>2</v>
      </c>
      <c r="U12" s="122"/>
      <c r="V12" s="122"/>
      <c r="W12" s="119">
        <f t="shared" si="7"/>
        <v>531</v>
      </c>
      <c r="X12" s="123"/>
      <c r="Y12" s="120">
        <f t="shared" si="8"/>
        <v>59</v>
      </c>
      <c r="Z12" s="131" t="s">
        <v>100</v>
      </c>
    </row>
    <row r="13" spans="1:26" s="25" customFormat="1" ht="39" customHeight="1">
      <c r="A13" s="108">
        <f t="shared" si="0"/>
        <v>3</v>
      </c>
      <c r="B13" s="24"/>
      <c r="C13" s="73"/>
      <c r="D13" s="106" t="s">
        <v>98</v>
      </c>
      <c r="E13" s="93" t="s">
        <v>99</v>
      </c>
      <c r="F13" s="105" t="s">
        <v>100</v>
      </c>
      <c r="G13" s="144" t="s">
        <v>104</v>
      </c>
      <c r="H13" s="145" t="s">
        <v>101</v>
      </c>
      <c r="I13" s="146" t="s">
        <v>102</v>
      </c>
      <c r="J13" s="147" t="s">
        <v>96</v>
      </c>
      <c r="K13" s="148" t="s">
        <v>103</v>
      </c>
      <c r="L13" s="126">
        <v>175</v>
      </c>
      <c r="M13" s="127">
        <f t="shared" si="1"/>
        <v>58.333333333333336</v>
      </c>
      <c r="N13" s="128">
        <f t="shared" si="2"/>
        <v>1</v>
      </c>
      <c r="O13" s="126">
        <v>187</v>
      </c>
      <c r="P13" s="127">
        <f t="shared" si="3"/>
        <v>62.333333333333336</v>
      </c>
      <c r="Q13" s="128">
        <f t="shared" si="4"/>
        <v>3</v>
      </c>
      <c r="R13" s="126">
        <v>167.5</v>
      </c>
      <c r="S13" s="127">
        <f t="shared" si="5"/>
        <v>55.833333333333336</v>
      </c>
      <c r="T13" s="128">
        <f t="shared" si="6"/>
        <v>3</v>
      </c>
      <c r="U13" s="129"/>
      <c r="V13" s="129"/>
      <c r="W13" s="126">
        <f t="shared" si="7"/>
        <v>529.5</v>
      </c>
      <c r="X13" s="130"/>
      <c r="Y13" s="127">
        <f t="shared" si="8"/>
        <v>58.833</v>
      </c>
      <c r="Z13" s="72" t="s">
        <v>46</v>
      </c>
    </row>
    <row r="14" spans="1:26" s="25" customFormat="1" ht="39" customHeight="1">
      <c r="A14" s="108">
        <f t="shared" si="0"/>
        <v>4</v>
      </c>
      <c r="B14" s="24"/>
      <c r="C14" s="73"/>
      <c r="D14" s="106" t="s">
        <v>111</v>
      </c>
      <c r="E14" s="93" t="s">
        <v>112</v>
      </c>
      <c r="F14" s="105" t="s">
        <v>8</v>
      </c>
      <c r="G14" s="79" t="s">
        <v>205</v>
      </c>
      <c r="H14" s="103" t="s">
        <v>95</v>
      </c>
      <c r="I14" s="107" t="s">
        <v>94</v>
      </c>
      <c r="J14" s="97" t="s">
        <v>96</v>
      </c>
      <c r="K14" s="98" t="s">
        <v>97</v>
      </c>
      <c r="L14" s="126">
        <v>173</v>
      </c>
      <c r="M14" s="127">
        <f t="shared" si="1"/>
        <v>57.666666666666664</v>
      </c>
      <c r="N14" s="128">
        <f t="shared" si="2"/>
        <v>3</v>
      </c>
      <c r="O14" s="126">
        <v>184</v>
      </c>
      <c r="P14" s="127">
        <f t="shared" si="3"/>
        <v>61.333333333333336</v>
      </c>
      <c r="Q14" s="128">
        <f t="shared" si="4"/>
        <v>4</v>
      </c>
      <c r="R14" s="126">
        <v>160</v>
      </c>
      <c r="S14" s="127">
        <f t="shared" si="5"/>
        <v>53.333333333333336</v>
      </c>
      <c r="T14" s="128">
        <f t="shared" si="6"/>
        <v>4</v>
      </c>
      <c r="U14" s="129"/>
      <c r="V14" s="129"/>
      <c r="W14" s="126">
        <f t="shared" si="7"/>
        <v>517</v>
      </c>
      <c r="X14" s="130"/>
      <c r="Y14" s="127">
        <f t="shared" si="8"/>
        <v>57.444</v>
      </c>
      <c r="Z14" s="72" t="s">
        <v>46</v>
      </c>
    </row>
    <row r="15" spans="1:26" s="25" customFormat="1" ht="39" customHeight="1">
      <c r="A15" s="108">
        <f t="shared" si="0"/>
        <v>5</v>
      </c>
      <c r="B15" s="24"/>
      <c r="C15" s="73"/>
      <c r="D15" s="106" t="s">
        <v>105</v>
      </c>
      <c r="E15" s="150" t="s">
        <v>195</v>
      </c>
      <c r="F15" s="105" t="s">
        <v>10</v>
      </c>
      <c r="G15" s="144" t="s">
        <v>108</v>
      </c>
      <c r="H15" s="145" t="s">
        <v>106</v>
      </c>
      <c r="I15" s="146" t="s">
        <v>107</v>
      </c>
      <c r="J15" s="147" t="s">
        <v>96</v>
      </c>
      <c r="K15" s="148" t="s">
        <v>103</v>
      </c>
      <c r="L15" s="126">
        <v>153.5</v>
      </c>
      <c r="M15" s="127">
        <f t="shared" si="1"/>
        <v>51.166666666666664</v>
      </c>
      <c r="N15" s="128">
        <f t="shared" si="2"/>
        <v>5</v>
      </c>
      <c r="O15" s="126">
        <v>169.5</v>
      </c>
      <c r="P15" s="127">
        <f t="shared" si="3"/>
        <v>56.5</v>
      </c>
      <c r="Q15" s="128">
        <f t="shared" si="4"/>
        <v>6</v>
      </c>
      <c r="R15" s="126">
        <v>143.5</v>
      </c>
      <c r="S15" s="127">
        <f t="shared" si="5"/>
        <v>47.833333333333336</v>
      </c>
      <c r="T15" s="128">
        <f t="shared" si="6"/>
        <v>5</v>
      </c>
      <c r="U15" s="129"/>
      <c r="V15" s="129"/>
      <c r="W15" s="126">
        <f t="shared" si="7"/>
        <v>466.5</v>
      </c>
      <c r="X15" s="130"/>
      <c r="Y15" s="127">
        <f t="shared" si="8"/>
        <v>51.833</v>
      </c>
      <c r="Z15" s="131" t="s">
        <v>46</v>
      </c>
    </row>
    <row r="16" spans="1:26" s="25" customFormat="1" ht="39" customHeight="1">
      <c r="A16" s="108">
        <f t="shared" si="0"/>
        <v>6</v>
      </c>
      <c r="B16" s="24"/>
      <c r="C16" s="73"/>
      <c r="D16" s="106" t="s">
        <v>109</v>
      </c>
      <c r="E16" s="150" t="s">
        <v>110</v>
      </c>
      <c r="F16" s="105" t="s">
        <v>8</v>
      </c>
      <c r="G16" s="144" t="s">
        <v>108</v>
      </c>
      <c r="H16" s="145" t="s">
        <v>106</v>
      </c>
      <c r="I16" s="146" t="s">
        <v>107</v>
      </c>
      <c r="J16" s="147" t="s">
        <v>96</v>
      </c>
      <c r="K16" s="148" t="s">
        <v>103</v>
      </c>
      <c r="L16" s="126">
        <v>143.5</v>
      </c>
      <c r="M16" s="127">
        <f t="shared" si="1"/>
        <v>47.833333333333336</v>
      </c>
      <c r="N16" s="128">
        <f t="shared" si="2"/>
        <v>6</v>
      </c>
      <c r="O16" s="126">
        <v>178.5</v>
      </c>
      <c r="P16" s="127">
        <f t="shared" si="3"/>
        <v>59.5</v>
      </c>
      <c r="Q16" s="128">
        <f t="shared" si="4"/>
        <v>5</v>
      </c>
      <c r="R16" s="126">
        <v>142</v>
      </c>
      <c r="S16" s="127">
        <f t="shared" si="5"/>
        <v>47.333333333333336</v>
      </c>
      <c r="T16" s="128">
        <f t="shared" si="6"/>
        <v>6</v>
      </c>
      <c r="U16" s="129"/>
      <c r="V16" s="129"/>
      <c r="W16" s="126">
        <f t="shared" si="7"/>
        <v>464</v>
      </c>
      <c r="X16" s="130"/>
      <c r="Y16" s="127">
        <f t="shared" si="8"/>
        <v>51.556</v>
      </c>
      <c r="Z16" s="131" t="s">
        <v>46</v>
      </c>
    </row>
    <row r="17" spans="1:26" s="25" customFormat="1" ht="34.5" customHeight="1">
      <c r="A17" s="216" t="s">
        <v>196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8"/>
    </row>
    <row r="18" spans="1:26" s="25" customFormat="1" ht="39" customHeight="1">
      <c r="A18" s="118">
        <f>RANK(Y18,Y$18:Y$20,0)</f>
        <v>1</v>
      </c>
      <c r="B18" s="24"/>
      <c r="C18" s="73"/>
      <c r="D18" s="110" t="s">
        <v>84</v>
      </c>
      <c r="E18" s="82" t="s">
        <v>53</v>
      </c>
      <c r="F18" s="125" t="s">
        <v>8</v>
      </c>
      <c r="G18" s="136" t="s">
        <v>85</v>
      </c>
      <c r="H18" s="83" t="s">
        <v>54</v>
      </c>
      <c r="I18" s="83" t="s">
        <v>55</v>
      </c>
      <c r="J18" s="137" t="s">
        <v>56</v>
      </c>
      <c r="K18" s="80" t="s">
        <v>57</v>
      </c>
      <c r="L18" s="119">
        <v>191</v>
      </c>
      <c r="M18" s="120">
        <f>L18/3-IF($U18=1,0.5,IF($U18=2,1.5,0))</f>
        <v>63.666666666666664</v>
      </c>
      <c r="N18" s="121">
        <f>RANK(M18,M$18:M$20,0)</f>
        <v>2</v>
      </c>
      <c r="O18" s="119">
        <v>201</v>
      </c>
      <c r="P18" s="120">
        <f>O18/3-IF($U18=1,0.5,IF($U18=2,1.5,0))</f>
        <v>67</v>
      </c>
      <c r="Q18" s="121">
        <f>RANK(P18,P$18:P$20,0)</f>
        <v>1</v>
      </c>
      <c r="R18" s="119">
        <v>189.5</v>
      </c>
      <c r="S18" s="120">
        <f>R18/3-IF($U18=1,0.5,IF($U18=2,1.5,0))</f>
        <v>63.166666666666664</v>
      </c>
      <c r="T18" s="121">
        <f>RANK(S18,S$18:S$20,0)</f>
        <v>1</v>
      </c>
      <c r="U18" s="122"/>
      <c r="V18" s="122"/>
      <c r="W18" s="119">
        <f>L18+O18+R18</f>
        <v>581.5</v>
      </c>
      <c r="X18" s="120"/>
      <c r="Y18" s="120">
        <f>ROUND(SUM(M18,P18,S18)/3,3)</f>
        <v>64.611</v>
      </c>
      <c r="Z18" s="131" t="s">
        <v>46</v>
      </c>
    </row>
    <row r="19" spans="1:26" s="25" customFormat="1" ht="39" customHeight="1">
      <c r="A19" s="118">
        <f>RANK(Y19,Y$18:Y$20,0)</f>
        <v>2</v>
      </c>
      <c r="B19" s="24"/>
      <c r="C19" s="73"/>
      <c r="D19" s="109" t="s">
        <v>123</v>
      </c>
      <c r="E19" s="93" t="s">
        <v>124</v>
      </c>
      <c r="F19" s="105" t="s">
        <v>8</v>
      </c>
      <c r="G19" s="94" t="s">
        <v>128</v>
      </c>
      <c r="H19" s="151" t="s">
        <v>125</v>
      </c>
      <c r="I19" s="88" t="s">
        <v>50</v>
      </c>
      <c r="J19" s="88" t="s">
        <v>42</v>
      </c>
      <c r="K19" s="148" t="s">
        <v>127</v>
      </c>
      <c r="L19" s="119">
        <v>191.5</v>
      </c>
      <c r="M19" s="127">
        <f>L19/3-IF($U19=1,0.5,IF($U19=2,1.5,0))</f>
        <v>63.833333333333336</v>
      </c>
      <c r="N19" s="128">
        <f>RANK(M19,M$18:M$20,0)</f>
        <v>1</v>
      </c>
      <c r="O19" s="119">
        <v>197.5</v>
      </c>
      <c r="P19" s="127">
        <f>O19/3-IF($U19=1,0.5,IF($U19=2,1.5,0))</f>
        <v>65.83333333333333</v>
      </c>
      <c r="Q19" s="128">
        <f>RANK(P19,P$18:P$20,0)</f>
        <v>2</v>
      </c>
      <c r="R19" s="119">
        <v>188.5</v>
      </c>
      <c r="S19" s="127">
        <f>R19/3-IF($U19=1,0.5,IF($U19=2,1.5,0))</f>
        <v>62.833333333333336</v>
      </c>
      <c r="T19" s="128">
        <f>RANK(S19,S$18:S$20,0)</f>
        <v>2</v>
      </c>
      <c r="U19" s="129"/>
      <c r="V19" s="129"/>
      <c r="W19" s="126">
        <f>L19+O19+R19</f>
        <v>577.5</v>
      </c>
      <c r="X19" s="127"/>
      <c r="Y19" s="127">
        <f>ROUND(SUM(M19,P19,S19)/3,3)</f>
        <v>64.167</v>
      </c>
      <c r="Z19" s="72" t="s">
        <v>46</v>
      </c>
    </row>
    <row r="20" spans="1:26" s="25" customFormat="1" ht="39" customHeight="1">
      <c r="A20" s="118">
        <f>RANK(Y20,Y$18:Y$20,0)</f>
        <v>3</v>
      </c>
      <c r="B20" s="24"/>
      <c r="C20" s="73"/>
      <c r="D20" s="106" t="s">
        <v>186</v>
      </c>
      <c r="E20" s="92" t="s">
        <v>187</v>
      </c>
      <c r="F20" s="164" t="s">
        <v>8</v>
      </c>
      <c r="G20" s="144" t="s">
        <v>192</v>
      </c>
      <c r="H20" s="165"/>
      <c r="I20" s="100" t="s">
        <v>191</v>
      </c>
      <c r="J20" s="100" t="s">
        <v>176</v>
      </c>
      <c r="K20" s="148" t="s">
        <v>182</v>
      </c>
      <c r="L20" s="119">
        <v>169.5</v>
      </c>
      <c r="M20" s="127">
        <f>L20/3-IF($U20=1,0.5,IF($U20=2,1.5,0))</f>
        <v>56.5</v>
      </c>
      <c r="N20" s="128">
        <f>RANK(M20,M$18:M$20,0)</f>
        <v>3</v>
      </c>
      <c r="O20" s="119">
        <v>177</v>
      </c>
      <c r="P20" s="127">
        <f>O20/3-IF($U20=1,0.5,IF($U20=2,1.5,0))</f>
        <v>59</v>
      </c>
      <c r="Q20" s="128">
        <f>RANK(P20,P$18:P$20,0)</f>
        <v>3</v>
      </c>
      <c r="R20" s="119">
        <v>161.5</v>
      </c>
      <c r="S20" s="127">
        <f>R20/3-IF($U20=1,0.5,IF($U20=2,1.5,0))</f>
        <v>53.833333333333336</v>
      </c>
      <c r="T20" s="128">
        <f>RANK(S20,S$18:S$20,0)</f>
        <v>3</v>
      </c>
      <c r="U20" s="129"/>
      <c r="V20" s="129"/>
      <c r="W20" s="126">
        <f>L20+O20+R20</f>
        <v>508</v>
      </c>
      <c r="X20" s="130"/>
      <c r="Y20" s="127">
        <f>ROUND(SUM(M20,P20,S20)/3,3)</f>
        <v>56.444</v>
      </c>
      <c r="Z20" s="72" t="s">
        <v>46</v>
      </c>
    </row>
    <row r="21" spans="1:26" s="25" customFormat="1" ht="32.2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33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7" t="s">
        <v>75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9" customHeight="1">
      <c r="A23" s="34"/>
      <c r="B23" s="34"/>
      <c r="C23" s="34"/>
      <c r="D23" s="34"/>
      <c r="E23" s="34"/>
      <c r="F23" s="34"/>
      <c r="G23" s="34"/>
      <c r="H23" s="34"/>
      <c r="J23" s="34"/>
      <c r="K23" s="7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33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7" t="s">
        <v>62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1:25" s="45" customFormat="1" ht="11.25" customHeight="1">
      <c r="K25" s="7"/>
      <c r="L25" s="48"/>
      <c r="M25" s="47"/>
      <c r="O25" s="48"/>
      <c r="P25" s="47"/>
      <c r="R25" s="48"/>
      <c r="S25" s="47"/>
      <c r="Y25" s="47"/>
    </row>
    <row r="26" spans="4:11" ht="33" customHeight="1">
      <c r="D26" s="46" t="s">
        <v>51</v>
      </c>
      <c r="K26" s="7" t="s">
        <v>76</v>
      </c>
    </row>
  </sheetData>
  <sheetProtection/>
  <protectedRanges>
    <protectedRange sqref="K20" name="Диапазон1_3_1_1_3_11_1_1_3_1_3_1_1_1_1_3_2_1_1_6"/>
  </protectedRanges>
  <mergeCells count="26">
    <mergeCell ref="W8:W9"/>
    <mergeCell ref="X8:X9"/>
    <mergeCell ref="H8:H9"/>
    <mergeCell ref="I8:I9"/>
    <mergeCell ref="A10:Z10"/>
    <mergeCell ref="A17:Z17"/>
    <mergeCell ref="Y8:Y9"/>
    <mergeCell ref="Z8:Z9"/>
    <mergeCell ref="O8:Q8"/>
    <mergeCell ref="R8:T8"/>
    <mergeCell ref="U8:U9"/>
    <mergeCell ref="V8:V9"/>
    <mergeCell ref="A5:Z5"/>
    <mergeCell ref="A8:A9"/>
    <mergeCell ref="B8:B9"/>
    <mergeCell ref="C8:C9"/>
    <mergeCell ref="D8:D9"/>
    <mergeCell ref="E8:E9"/>
    <mergeCell ref="K8:K9"/>
    <mergeCell ref="L8:N8"/>
    <mergeCell ref="F8:F9"/>
    <mergeCell ref="G8:G9"/>
    <mergeCell ref="A1:Z1"/>
    <mergeCell ref="A2:Z2"/>
    <mergeCell ref="A3:Z3"/>
    <mergeCell ref="A4:Z4"/>
  </mergeCells>
  <printOptions/>
  <pageMargins left="0.3937007874015748" right="0.15748031496062992" top="0.03937007874015748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7"/>
  <sheetViews>
    <sheetView view="pageBreakPreview" zoomScale="90" zoomScaleNormal="60" zoomScaleSheetLayoutView="90" workbookViewId="0" topLeftCell="A1">
      <selection activeCell="R14" sqref="R14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4.7109375" style="8" customWidth="1"/>
    <col min="7" max="7" width="34.7109375" style="8" customWidth="1"/>
    <col min="8" max="8" width="8.421875" style="8" customWidth="1"/>
    <col min="9" max="9" width="15.57421875" style="8" customWidth="1"/>
    <col min="10" max="10" width="12.7109375" style="8" hidden="1" customWidth="1"/>
    <col min="11" max="11" width="20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119.25" customHeight="1">
      <c r="A1" s="221" t="s">
        <v>197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26" s="9" customFormat="1" ht="15.75" customHeight="1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10" customFormat="1" ht="15.75" customHeight="1">
      <c r="A3" s="206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11" customFormat="1" ht="21" customHeight="1">
      <c r="A4" s="207" t="s">
        <v>58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8.75" customHeight="1">
      <c r="A5" s="209" t="s">
        <v>213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17" customFormat="1" ht="15" customHeight="1">
      <c r="A7" s="134" t="s">
        <v>70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71" t="s">
        <v>71</v>
      </c>
      <c r="Z7" s="19"/>
    </row>
    <row r="8" spans="1:26" s="20" customFormat="1" ht="19.5" customHeight="1">
      <c r="A8" s="210" t="s">
        <v>30</v>
      </c>
      <c r="B8" s="211" t="s">
        <v>2</v>
      </c>
      <c r="C8" s="212" t="s">
        <v>14</v>
      </c>
      <c r="D8" s="214" t="s">
        <v>16</v>
      </c>
      <c r="E8" s="214" t="s">
        <v>3</v>
      </c>
      <c r="F8" s="210" t="s">
        <v>15</v>
      </c>
      <c r="G8" s="214" t="s">
        <v>17</v>
      </c>
      <c r="H8" s="214" t="s">
        <v>3</v>
      </c>
      <c r="I8" s="214" t="s">
        <v>4</v>
      </c>
      <c r="J8" s="60"/>
      <c r="K8" s="214" t="s">
        <v>6</v>
      </c>
      <c r="L8" s="215" t="s">
        <v>20</v>
      </c>
      <c r="M8" s="215"/>
      <c r="N8" s="215"/>
      <c r="O8" s="215" t="s">
        <v>21</v>
      </c>
      <c r="P8" s="215"/>
      <c r="Q8" s="215"/>
      <c r="R8" s="215" t="s">
        <v>49</v>
      </c>
      <c r="S8" s="215"/>
      <c r="T8" s="215"/>
      <c r="U8" s="219" t="s">
        <v>22</v>
      </c>
      <c r="V8" s="212" t="s">
        <v>23</v>
      </c>
      <c r="W8" s="210" t="s">
        <v>24</v>
      </c>
      <c r="X8" s="211" t="s">
        <v>25</v>
      </c>
      <c r="Y8" s="198" t="s">
        <v>26</v>
      </c>
      <c r="Z8" s="198" t="s">
        <v>27</v>
      </c>
    </row>
    <row r="9" spans="1:26" s="20" customFormat="1" ht="39.75" customHeight="1">
      <c r="A9" s="210"/>
      <c r="B9" s="211"/>
      <c r="C9" s="213"/>
      <c r="D9" s="214"/>
      <c r="E9" s="214"/>
      <c r="F9" s="210"/>
      <c r="G9" s="214"/>
      <c r="H9" s="214"/>
      <c r="I9" s="214"/>
      <c r="J9" s="60"/>
      <c r="K9" s="214"/>
      <c r="L9" s="21" t="s">
        <v>28</v>
      </c>
      <c r="M9" s="22" t="s">
        <v>29</v>
      </c>
      <c r="N9" s="23" t="s">
        <v>30</v>
      </c>
      <c r="O9" s="21" t="s">
        <v>28</v>
      </c>
      <c r="P9" s="22" t="s">
        <v>29</v>
      </c>
      <c r="Q9" s="23" t="s">
        <v>30</v>
      </c>
      <c r="R9" s="21" t="s">
        <v>28</v>
      </c>
      <c r="S9" s="22" t="s">
        <v>29</v>
      </c>
      <c r="T9" s="23" t="s">
        <v>30</v>
      </c>
      <c r="U9" s="220"/>
      <c r="V9" s="213"/>
      <c r="W9" s="210"/>
      <c r="X9" s="211"/>
      <c r="Y9" s="198"/>
      <c r="Z9" s="198"/>
    </row>
    <row r="10" spans="1:26" s="25" customFormat="1" ht="37.5" customHeight="1">
      <c r="A10" s="226" t="s">
        <v>68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8"/>
    </row>
    <row r="11" spans="1:26" s="132" customFormat="1" ht="37.5" customHeight="1">
      <c r="A11" s="118">
        <f aca="true" t="shared" si="0" ref="A11:A18">RANK(Y11,Y$11:Y$20,0)</f>
        <v>1</v>
      </c>
      <c r="B11" s="24"/>
      <c r="C11" s="73"/>
      <c r="D11" s="154" t="s">
        <v>129</v>
      </c>
      <c r="E11" s="153" t="s">
        <v>130</v>
      </c>
      <c r="F11" s="105">
        <v>3</v>
      </c>
      <c r="G11" s="194" t="s">
        <v>210</v>
      </c>
      <c r="H11" s="114" t="s">
        <v>131</v>
      </c>
      <c r="I11" s="100" t="s">
        <v>209</v>
      </c>
      <c r="J11" s="116" t="s">
        <v>126</v>
      </c>
      <c r="K11" s="148" t="s">
        <v>132</v>
      </c>
      <c r="L11" s="119">
        <v>141</v>
      </c>
      <c r="M11" s="120">
        <f aca="true" t="shared" si="1" ref="M11:M18">L11/2.2-IF($U11=1,0.5,IF($U11=2,1.5,0))</f>
        <v>64.09090909090908</v>
      </c>
      <c r="N11" s="121">
        <f aca="true" t="shared" si="2" ref="N11:N18">RANK(M11,M$11:M$20,0)</f>
        <v>2</v>
      </c>
      <c r="O11" s="119">
        <v>137</v>
      </c>
      <c r="P11" s="120">
        <f aca="true" t="shared" si="3" ref="P11:P18">O11/2.2-IF($U11=1,0.5,IF($U11=2,1.5,0))</f>
        <v>62.272727272727266</v>
      </c>
      <c r="Q11" s="121">
        <f aca="true" t="shared" si="4" ref="Q11:Q18">RANK(P11,P$11:P$20,0)</f>
        <v>2</v>
      </c>
      <c r="R11" s="119">
        <v>138.5</v>
      </c>
      <c r="S11" s="120">
        <f aca="true" t="shared" si="5" ref="S11:S18">R11/2.2-IF($U11=1,0.5,IF($U11=2,1.5,0))</f>
        <v>62.954545454545446</v>
      </c>
      <c r="T11" s="121">
        <f aca="true" t="shared" si="6" ref="T11:T18">RANK(S11,S$11:S$20,0)</f>
        <v>1</v>
      </c>
      <c r="U11" s="122"/>
      <c r="V11" s="122"/>
      <c r="W11" s="119">
        <f aca="true" t="shared" si="7" ref="W11:W18">L11+O11+R11</f>
        <v>416.5</v>
      </c>
      <c r="X11" s="123"/>
      <c r="Y11" s="120">
        <f aca="true" t="shared" si="8" ref="Y11:Y18">ROUND(SUM(M11,P11,S11)/3,3)</f>
        <v>63.106</v>
      </c>
      <c r="Z11" s="131" t="s">
        <v>10</v>
      </c>
    </row>
    <row r="12" spans="1:26" s="132" customFormat="1" ht="37.5" customHeight="1">
      <c r="A12" s="118">
        <f t="shared" si="0"/>
        <v>2</v>
      </c>
      <c r="B12" s="24"/>
      <c r="C12" s="73"/>
      <c r="D12" s="106" t="s">
        <v>168</v>
      </c>
      <c r="E12" s="163" t="s">
        <v>174</v>
      </c>
      <c r="F12" s="164" t="s">
        <v>8</v>
      </c>
      <c r="G12" s="144" t="s">
        <v>169</v>
      </c>
      <c r="H12" s="165" t="s">
        <v>170</v>
      </c>
      <c r="I12" s="166" t="s">
        <v>171</v>
      </c>
      <c r="J12" s="100" t="s">
        <v>172</v>
      </c>
      <c r="K12" s="100" t="s">
        <v>173</v>
      </c>
      <c r="L12" s="119">
        <v>143</v>
      </c>
      <c r="M12" s="120">
        <f t="shared" si="1"/>
        <v>65</v>
      </c>
      <c r="N12" s="121">
        <f t="shared" si="2"/>
        <v>1</v>
      </c>
      <c r="O12" s="119">
        <v>137</v>
      </c>
      <c r="P12" s="120">
        <f t="shared" si="3"/>
        <v>62.272727272727266</v>
      </c>
      <c r="Q12" s="121">
        <f t="shared" si="4"/>
        <v>2</v>
      </c>
      <c r="R12" s="119">
        <v>135.5</v>
      </c>
      <c r="S12" s="120">
        <f t="shared" si="5"/>
        <v>61.590909090909086</v>
      </c>
      <c r="T12" s="121">
        <f t="shared" si="6"/>
        <v>4</v>
      </c>
      <c r="U12" s="122"/>
      <c r="V12" s="122"/>
      <c r="W12" s="119">
        <f t="shared" si="7"/>
        <v>415.5</v>
      </c>
      <c r="X12" s="123"/>
      <c r="Y12" s="120">
        <f t="shared" si="8"/>
        <v>62.955</v>
      </c>
      <c r="Z12" s="131" t="s">
        <v>9</v>
      </c>
    </row>
    <row r="13" spans="1:26" s="132" customFormat="1" ht="37.5" customHeight="1">
      <c r="A13" s="118">
        <f t="shared" si="0"/>
        <v>3</v>
      </c>
      <c r="B13" s="24"/>
      <c r="C13" s="73"/>
      <c r="D13" s="154" t="s">
        <v>134</v>
      </c>
      <c r="E13" s="93" t="s">
        <v>135</v>
      </c>
      <c r="F13" s="155" t="s">
        <v>8</v>
      </c>
      <c r="G13" s="104" t="s">
        <v>128</v>
      </c>
      <c r="H13" s="186" t="s">
        <v>125</v>
      </c>
      <c r="I13" s="187" t="s">
        <v>50</v>
      </c>
      <c r="J13" s="147" t="s">
        <v>126</v>
      </c>
      <c r="K13" s="148" t="s">
        <v>127</v>
      </c>
      <c r="L13" s="119">
        <v>140.5</v>
      </c>
      <c r="M13" s="120">
        <f t="shared" si="1"/>
        <v>63.86363636363636</v>
      </c>
      <c r="N13" s="121">
        <f t="shared" si="2"/>
        <v>3</v>
      </c>
      <c r="O13" s="119">
        <v>137</v>
      </c>
      <c r="P13" s="120">
        <f t="shared" si="3"/>
        <v>62.272727272727266</v>
      </c>
      <c r="Q13" s="121">
        <f t="shared" si="4"/>
        <v>2</v>
      </c>
      <c r="R13" s="119">
        <v>135</v>
      </c>
      <c r="S13" s="120">
        <f t="shared" si="5"/>
        <v>61.36363636363636</v>
      </c>
      <c r="T13" s="121">
        <f t="shared" si="6"/>
        <v>5</v>
      </c>
      <c r="U13" s="122"/>
      <c r="V13" s="122"/>
      <c r="W13" s="119">
        <f t="shared" si="7"/>
        <v>412.5</v>
      </c>
      <c r="X13" s="123"/>
      <c r="Y13" s="120">
        <f t="shared" si="8"/>
        <v>62.5</v>
      </c>
      <c r="Z13" s="131" t="s">
        <v>9</v>
      </c>
    </row>
    <row r="14" spans="1:26" s="132" customFormat="1" ht="37.5" customHeight="1">
      <c r="A14" s="118">
        <f t="shared" si="0"/>
        <v>4</v>
      </c>
      <c r="B14" s="24"/>
      <c r="C14" s="73"/>
      <c r="D14" s="106" t="s">
        <v>149</v>
      </c>
      <c r="E14" s="163" t="s">
        <v>150</v>
      </c>
      <c r="F14" s="164" t="s">
        <v>8</v>
      </c>
      <c r="G14" s="144" t="s">
        <v>206</v>
      </c>
      <c r="H14" s="165"/>
      <c r="I14" s="166" t="s">
        <v>146</v>
      </c>
      <c r="J14" s="166" t="s">
        <v>147</v>
      </c>
      <c r="K14" s="148" t="s">
        <v>148</v>
      </c>
      <c r="L14" s="119">
        <v>134.5</v>
      </c>
      <c r="M14" s="120">
        <f t="shared" si="1"/>
        <v>61.13636363636363</v>
      </c>
      <c r="N14" s="121">
        <f t="shared" si="2"/>
        <v>7</v>
      </c>
      <c r="O14" s="119">
        <v>137.5</v>
      </c>
      <c r="P14" s="120">
        <f t="shared" si="3"/>
        <v>62.49999999999999</v>
      </c>
      <c r="Q14" s="121">
        <f t="shared" si="4"/>
        <v>1</v>
      </c>
      <c r="R14" s="119">
        <v>137</v>
      </c>
      <c r="S14" s="120">
        <f t="shared" si="5"/>
        <v>62.272727272727266</v>
      </c>
      <c r="T14" s="121">
        <f t="shared" si="6"/>
        <v>2</v>
      </c>
      <c r="U14" s="122"/>
      <c r="V14" s="122"/>
      <c r="W14" s="119">
        <f t="shared" si="7"/>
        <v>409</v>
      </c>
      <c r="X14" s="123"/>
      <c r="Y14" s="120">
        <f t="shared" si="8"/>
        <v>61.97</v>
      </c>
      <c r="Z14" s="131" t="s">
        <v>100</v>
      </c>
    </row>
    <row r="15" spans="1:26" s="132" customFormat="1" ht="37.5" customHeight="1">
      <c r="A15" s="118">
        <f t="shared" si="0"/>
        <v>5</v>
      </c>
      <c r="B15" s="24"/>
      <c r="C15" s="73"/>
      <c r="D15" s="106" t="s">
        <v>113</v>
      </c>
      <c r="E15" s="93" t="s">
        <v>114</v>
      </c>
      <c r="F15" s="105" t="s">
        <v>8</v>
      </c>
      <c r="G15" s="102" t="s">
        <v>118</v>
      </c>
      <c r="H15" s="103" t="s">
        <v>115</v>
      </c>
      <c r="I15" s="180" t="s">
        <v>102</v>
      </c>
      <c r="J15" s="97" t="s">
        <v>96</v>
      </c>
      <c r="K15" s="98" t="s">
        <v>97</v>
      </c>
      <c r="L15" s="119">
        <v>135.5</v>
      </c>
      <c r="M15" s="120">
        <f t="shared" si="1"/>
        <v>61.590909090909086</v>
      </c>
      <c r="N15" s="121">
        <f t="shared" si="2"/>
        <v>6</v>
      </c>
      <c r="O15" s="119">
        <v>135</v>
      </c>
      <c r="P15" s="120">
        <f t="shared" si="3"/>
        <v>61.36363636363636</v>
      </c>
      <c r="Q15" s="121">
        <f t="shared" si="4"/>
        <v>5</v>
      </c>
      <c r="R15" s="119">
        <v>132.5</v>
      </c>
      <c r="S15" s="120">
        <f t="shared" si="5"/>
        <v>60.22727272727272</v>
      </c>
      <c r="T15" s="121">
        <f t="shared" si="6"/>
        <v>6</v>
      </c>
      <c r="U15" s="122"/>
      <c r="V15" s="122"/>
      <c r="W15" s="119">
        <f t="shared" si="7"/>
        <v>403</v>
      </c>
      <c r="X15" s="123"/>
      <c r="Y15" s="120">
        <f t="shared" si="8"/>
        <v>61.061</v>
      </c>
      <c r="Z15" s="131" t="s">
        <v>100</v>
      </c>
    </row>
    <row r="16" spans="1:26" s="132" customFormat="1" ht="37.5" customHeight="1">
      <c r="A16" s="118">
        <f t="shared" si="0"/>
        <v>6</v>
      </c>
      <c r="B16" s="24"/>
      <c r="C16" s="73"/>
      <c r="D16" s="91" t="s">
        <v>207</v>
      </c>
      <c r="E16" s="92"/>
      <c r="F16" s="178" t="s">
        <v>8</v>
      </c>
      <c r="G16" s="87" t="s">
        <v>193</v>
      </c>
      <c r="H16" s="114"/>
      <c r="I16" s="88" t="s">
        <v>178</v>
      </c>
      <c r="J16" s="100" t="s">
        <v>172</v>
      </c>
      <c r="K16" s="100" t="s">
        <v>173</v>
      </c>
      <c r="L16" s="119">
        <v>137</v>
      </c>
      <c r="M16" s="120">
        <f t="shared" si="1"/>
        <v>61.772727272727266</v>
      </c>
      <c r="N16" s="121">
        <f t="shared" si="2"/>
        <v>5</v>
      </c>
      <c r="O16" s="119">
        <v>128.5</v>
      </c>
      <c r="P16" s="120">
        <f t="shared" si="3"/>
        <v>57.90909090909091</v>
      </c>
      <c r="Q16" s="121">
        <f t="shared" si="4"/>
        <v>7</v>
      </c>
      <c r="R16" s="119">
        <v>137</v>
      </c>
      <c r="S16" s="120">
        <f t="shared" si="5"/>
        <v>61.772727272727266</v>
      </c>
      <c r="T16" s="121">
        <f t="shared" si="6"/>
        <v>3</v>
      </c>
      <c r="U16" s="122">
        <v>1</v>
      </c>
      <c r="V16" s="122"/>
      <c r="W16" s="119">
        <f t="shared" si="7"/>
        <v>402.5</v>
      </c>
      <c r="X16" s="123"/>
      <c r="Y16" s="120">
        <f t="shared" si="8"/>
        <v>60.485</v>
      </c>
      <c r="Z16" s="131" t="s">
        <v>100</v>
      </c>
    </row>
    <row r="17" spans="1:26" s="132" customFormat="1" ht="37.5" customHeight="1">
      <c r="A17" s="118">
        <f t="shared" si="0"/>
        <v>7</v>
      </c>
      <c r="B17" s="24"/>
      <c r="C17" s="73"/>
      <c r="D17" s="154" t="s">
        <v>175</v>
      </c>
      <c r="E17" s="92" t="s">
        <v>177</v>
      </c>
      <c r="F17" s="178">
        <v>3</v>
      </c>
      <c r="G17" s="195" t="s">
        <v>194</v>
      </c>
      <c r="H17" s="114"/>
      <c r="I17" s="100" t="s">
        <v>172</v>
      </c>
      <c r="J17" s="100" t="s">
        <v>176</v>
      </c>
      <c r="K17" s="100" t="s">
        <v>173</v>
      </c>
      <c r="L17" s="119">
        <v>136</v>
      </c>
      <c r="M17" s="120">
        <f t="shared" si="1"/>
        <v>61.81818181818181</v>
      </c>
      <c r="N17" s="121">
        <f t="shared" si="2"/>
        <v>4</v>
      </c>
      <c r="O17" s="119">
        <v>129.5</v>
      </c>
      <c r="P17" s="120">
        <f t="shared" si="3"/>
        <v>58.86363636363636</v>
      </c>
      <c r="Q17" s="121">
        <f t="shared" si="4"/>
        <v>6</v>
      </c>
      <c r="R17" s="119">
        <v>128.5</v>
      </c>
      <c r="S17" s="120">
        <f t="shared" si="5"/>
        <v>58.40909090909091</v>
      </c>
      <c r="T17" s="121">
        <f t="shared" si="6"/>
        <v>7</v>
      </c>
      <c r="U17" s="122"/>
      <c r="V17" s="122"/>
      <c r="W17" s="119">
        <f t="shared" si="7"/>
        <v>394</v>
      </c>
      <c r="X17" s="123"/>
      <c r="Y17" s="120">
        <f t="shared" si="8"/>
        <v>59.697</v>
      </c>
      <c r="Z17" s="131" t="s">
        <v>46</v>
      </c>
    </row>
    <row r="18" spans="1:26" s="132" customFormat="1" ht="37.5" customHeight="1">
      <c r="A18" s="118">
        <f t="shared" si="0"/>
        <v>8</v>
      </c>
      <c r="B18" s="24"/>
      <c r="C18" s="73"/>
      <c r="D18" s="106" t="s">
        <v>119</v>
      </c>
      <c r="E18" s="150" t="s">
        <v>120</v>
      </c>
      <c r="F18" s="105" t="s">
        <v>8</v>
      </c>
      <c r="G18" s="144" t="s">
        <v>108</v>
      </c>
      <c r="H18" s="179" t="s">
        <v>106</v>
      </c>
      <c r="I18" s="146" t="s">
        <v>107</v>
      </c>
      <c r="J18" s="147" t="s">
        <v>96</v>
      </c>
      <c r="K18" s="98" t="s">
        <v>97</v>
      </c>
      <c r="L18" s="119">
        <v>131.5</v>
      </c>
      <c r="M18" s="120">
        <f t="shared" si="1"/>
        <v>59.272727272727266</v>
      </c>
      <c r="N18" s="121">
        <f t="shared" si="2"/>
        <v>8</v>
      </c>
      <c r="O18" s="119">
        <v>115</v>
      </c>
      <c r="P18" s="120">
        <f t="shared" si="3"/>
        <v>51.772727272727266</v>
      </c>
      <c r="Q18" s="121">
        <f t="shared" si="4"/>
        <v>8</v>
      </c>
      <c r="R18" s="119">
        <v>115.5</v>
      </c>
      <c r="S18" s="120">
        <f t="shared" si="5"/>
        <v>51.99999999999999</v>
      </c>
      <c r="T18" s="121">
        <f t="shared" si="6"/>
        <v>8</v>
      </c>
      <c r="U18" s="122">
        <v>1</v>
      </c>
      <c r="V18" s="122"/>
      <c r="W18" s="119">
        <f t="shared" si="7"/>
        <v>362</v>
      </c>
      <c r="X18" s="123"/>
      <c r="Y18" s="120">
        <f t="shared" si="8"/>
        <v>54.348</v>
      </c>
      <c r="Z18" s="131" t="s">
        <v>46</v>
      </c>
    </row>
    <row r="19" spans="1:26" s="132" customFormat="1" ht="37.5" customHeight="1">
      <c r="A19" s="118"/>
      <c r="B19" s="24"/>
      <c r="C19" s="73"/>
      <c r="D19" s="106" t="s">
        <v>116</v>
      </c>
      <c r="E19" s="93" t="s">
        <v>117</v>
      </c>
      <c r="F19" s="105" t="s">
        <v>8</v>
      </c>
      <c r="G19" s="102" t="s">
        <v>118</v>
      </c>
      <c r="H19" s="103" t="s">
        <v>115</v>
      </c>
      <c r="I19" s="180" t="s">
        <v>102</v>
      </c>
      <c r="J19" s="97" t="s">
        <v>96</v>
      </c>
      <c r="K19" s="98" t="s">
        <v>97</v>
      </c>
      <c r="L19" s="223" t="s">
        <v>211</v>
      </c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5"/>
    </row>
    <row r="20" spans="1:26" s="132" customFormat="1" ht="37.5" customHeight="1">
      <c r="A20" s="118"/>
      <c r="B20" s="24"/>
      <c r="C20" s="73"/>
      <c r="D20" s="106" t="s">
        <v>119</v>
      </c>
      <c r="E20" s="150" t="s">
        <v>120</v>
      </c>
      <c r="F20" s="105" t="s">
        <v>8</v>
      </c>
      <c r="G20" s="102" t="s">
        <v>118</v>
      </c>
      <c r="H20" s="103" t="s">
        <v>115</v>
      </c>
      <c r="I20" s="180" t="s">
        <v>102</v>
      </c>
      <c r="J20" s="97" t="s">
        <v>96</v>
      </c>
      <c r="K20" s="98" t="s">
        <v>97</v>
      </c>
      <c r="L20" s="223" t="s">
        <v>211</v>
      </c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5"/>
    </row>
    <row r="21" spans="1:26" s="25" customFormat="1" ht="32.2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32.25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7" t="s">
        <v>75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12" customHeight="1">
      <c r="A23" s="34"/>
      <c r="B23" s="34"/>
      <c r="C23" s="34"/>
      <c r="D23" s="34"/>
      <c r="E23" s="34"/>
      <c r="F23" s="34"/>
      <c r="G23" s="34"/>
      <c r="H23" s="34"/>
      <c r="J23" s="34"/>
      <c r="K23" s="7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32.25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7" t="s">
        <v>62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1:25" s="45" customFormat="1" ht="9.75" customHeight="1">
      <c r="K25" s="7"/>
      <c r="L25" s="48"/>
      <c r="M25" s="47"/>
      <c r="O25" s="48"/>
      <c r="P25" s="47"/>
      <c r="R25" s="48"/>
      <c r="S25" s="47"/>
      <c r="Y25" s="47"/>
    </row>
    <row r="26" spans="4:11" ht="32.25" customHeight="1">
      <c r="D26" s="46" t="s">
        <v>51</v>
      </c>
      <c r="K26" s="7" t="s">
        <v>76</v>
      </c>
    </row>
    <row r="27" ht="12.75">
      <c r="D27" s="46"/>
    </row>
  </sheetData>
  <sheetProtection/>
  <mergeCells count="27">
    <mergeCell ref="L20:Z20"/>
    <mergeCell ref="A10:Z10"/>
    <mergeCell ref="Y8:Y9"/>
    <mergeCell ref="Z8:Z9"/>
    <mergeCell ref="O8:Q8"/>
    <mergeCell ref="R8:T8"/>
    <mergeCell ref="U8:U9"/>
    <mergeCell ref="V8:V9"/>
    <mergeCell ref="W8:W9"/>
    <mergeCell ref="G8:G9"/>
    <mergeCell ref="H8:H9"/>
    <mergeCell ref="I8:I9"/>
    <mergeCell ref="L19:Z19"/>
    <mergeCell ref="A5:Z5"/>
    <mergeCell ref="A8:A9"/>
    <mergeCell ref="B8:B9"/>
    <mergeCell ref="C8:C9"/>
    <mergeCell ref="D8:D9"/>
    <mergeCell ref="E8:E9"/>
    <mergeCell ref="X8:X9"/>
    <mergeCell ref="K8:K9"/>
    <mergeCell ref="L8:N8"/>
    <mergeCell ref="F8:F9"/>
    <mergeCell ref="A1:Z1"/>
    <mergeCell ref="A2:Z2"/>
    <mergeCell ref="A3:Z3"/>
    <mergeCell ref="A4:Z4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7"/>
  <sheetViews>
    <sheetView view="pageBreakPreview" zoomScale="90" zoomScaleNormal="60" zoomScaleSheetLayoutView="90" workbookViewId="0" topLeftCell="A1">
      <selection activeCell="R15" sqref="R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8.57421875" style="8" customWidth="1"/>
    <col min="6" max="6" width="4.7109375" style="8" customWidth="1"/>
    <col min="7" max="7" width="33.28125" style="8" customWidth="1"/>
    <col min="8" max="8" width="8.421875" style="8" customWidth="1"/>
    <col min="9" max="9" width="16.57421875" style="8" customWidth="1"/>
    <col min="10" max="10" width="12.7109375" style="8" hidden="1" customWidth="1"/>
    <col min="11" max="11" width="20.8515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119.25" customHeight="1">
      <c r="A1" s="221" t="s">
        <v>197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26" s="9" customFormat="1" ht="15.75" customHeight="1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10" customFormat="1" ht="15.75" customHeight="1">
      <c r="A3" s="206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11" customFormat="1" ht="21" customHeight="1">
      <c r="A4" s="207" t="s">
        <v>58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8.75" customHeight="1">
      <c r="A5" s="209" t="s">
        <v>213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9.7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17" customFormat="1" ht="15" customHeight="1">
      <c r="A7" s="134" t="s">
        <v>70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71" t="s">
        <v>71</v>
      </c>
      <c r="Z7" s="19"/>
    </row>
    <row r="8" spans="1:26" s="20" customFormat="1" ht="19.5" customHeight="1">
      <c r="A8" s="210" t="s">
        <v>30</v>
      </c>
      <c r="B8" s="211" t="s">
        <v>2</v>
      </c>
      <c r="C8" s="212" t="s">
        <v>14</v>
      </c>
      <c r="D8" s="214" t="s">
        <v>16</v>
      </c>
      <c r="E8" s="214" t="s">
        <v>3</v>
      </c>
      <c r="F8" s="210" t="s">
        <v>15</v>
      </c>
      <c r="G8" s="214" t="s">
        <v>17</v>
      </c>
      <c r="H8" s="214" t="s">
        <v>3</v>
      </c>
      <c r="I8" s="214" t="s">
        <v>4</v>
      </c>
      <c r="J8" s="60"/>
      <c r="K8" s="214" t="s">
        <v>6</v>
      </c>
      <c r="L8" s="215" t="s">
        <v>20</v>
      </c>
      <c r="M8" s="215"/>
      <c r="N8" s="215"/>
      <c r="O8" s="215" t="s">
        <v>21</v>
      </c>
      <c r="P8" s="215"/>
      <c r="Q8" s="215"/>
      <c r="R8" s="215" t="s">
        <v>49</v>
      </c>
      <c r="S8" s="215"/>
      <c r="T8" s="215"/>
      <c r="U8" s="219" t="s">
        <v>22</v>
      </c>
      <c r="V8" s="212" t="s">
        <v>23</v>
      </c>
      <c r="W8" s="210" t="s">
        <v>24</v>
      </c>
      <c r="X8" s="211" t="s">
        <v>25</v>
      </c>
      <c r="Y8" s="198" t="s">
        <v>26</v>
      </c>
      <c r="Z8" s="198" t="s">
        <v>27</v>
      </c>
    </row>
    <row r="9" spans="1:26" s="20" customFormat="1" ht="39.75" customHeight="1">
      <c r="A9" s="210"/>
      <c r="B9" s="211"/>
      <c r="C9" s="213"/>
      <c r="D9" s="214"/>
      <c r="E9" s="214"/>
      <c r="F9" s="210"/>
      <c r="G9" s="214"/>
      <c r="H9" s="214"/>
      <c r="I9" s="214"/>
      <c r="J9" s="60"/>
      <c r="K9" s="214"/>
      <c r="L9" s="21" t="s">
        <v>28</v>
      </c>
      <c r="M9" s="22" t="s">
        <v>29</v>
      </c>
      <c r="N9" s="23" t="s">
        <v>30</v>
      </c>
      <c r="O9" s="21" t="s">
        <v>28</v>
      </c>
      <c r="P9" s="22" t="s">
        <v>29</v>
      </c>
      <c r="Q9" s="23" t="s">
        <v>30</v>
      </c>
      <c r="R9" s="21" t="s">
        <v>28</v>
      </c>
      <c r="S9" s="22" t="s">
        <v>29</v>
      </c>
      <c r="T9" s="23" t="s">
        <v>30</v>
      </c>
      <c r="U9" s="220"/>
      <c r="V9" s="213"/>
      <c r="W9" s="210"/>
      <c r="X9" s="211"/>
      <c r="Y9" s="198"/>
      <c r="Z9" s="198"/>
    </row>
    <row r="10" spans="1:26" s="25" customFormat="1" ht="37.5" customHeight="1">
      <c r="A10" s="226" t="s">
        <v>64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8"/>
    </row>
    <row r="11" spans="1:26" s="132" customFormat="1" ht="37.5" customHeight="1">
      <c r="A11" s="118">
        <f aca="true" t="shared" si="0" ref="A11:A19">RANK(Y11,Y$11:Y$20,0)</f>
        <v>1</v>
      </c>
      <c r="B11" s="24"/>
      <c r="C11" s="73"/>
      <c r="D11" s="181" t="s">
        <v>156</v>
      </c>
      <c r="E11" s="182" t="s">
        <v>157</v>
      </c>
      <c r="F11" s="183" t="s">
        <v>8</v>
      </c>
      <c r="G11" s="117" t="s">
        <v>161</v>
      </c>
      <c r="H11" s="163" t="s">
        <v>162</v>
      </c>
      <c r="I11" s="184" t="s">
        <v>163</v>
      </c>
      <c r="J11" s="185" t="s">
        <v>42</v>
      </c>
      <c r="K11" s="177" t="s">
        <v>160</v>
      </c>
      <c r="L11" s="119">
        <v>144.5</v>
      </c>
      <c r="M11" s="120">
        <f aca="true" t="shared" si="1" ref="M11:M19">L11/2.2-IF($U11=1,0.5,IF($U11=2,1.5,0))</f>
        <v>65.68181818181817</v>
      </c>
      <c r="N11" s="121">
        <f aca="true" t="shared" si="2" ref="N11:N19">RANK(M11,M$11:M$20,0)</f>
        <v>2</v>
      </c>
      <c r="O11" s="119">
        <v>146.5</v>
      </c>
      <c r="P11" s="120">
        <f aca="true" t="shared" si="3" ref="P11:P19">O11/2.2-IF($U11=1,0.5,IF($U11=2,1.5,0))</f>
        <v>66.59090909090908</v>
      </c>
      <c r="Q11" s="121">
        <f aca="true" t="shared" si="4" ref="Q11:Q19">RANK(P11,P$11:P$20,0)</f>
        <v>1</v>
      </c>
      <c r="R11" s="119">
        <v>139</v>
      </c>
      <c r="S11" s="120">
        <f aca="true" t="shared" si="5" ref="S11:S19">R11/2.2-IF($U11=1,0.5,IF($U11=2,1.5,0))</f>
        <v>63.18181818181818</v>
      </c>
      <c r="T11" s="121">
        <f aca="true" t="shared" si="6" ref="T11:T19">RANK(S11,S$11:S$20,0)</f>
        <v>5</v>
      </c>
      <c r="U11" s="122"/>
      <c r="V11" s="122"/>
      <c r="W11" s="119">
        <f aca="true" t="shared" si="7" ref="W11:W19">L11+O11+R11</f>
        <v>430</v>
      </c>
      <c r="X11" s="123"/>
      <c r="Y11" s="120">
        <f aca="true" t="shared" si="8" ref="Y11:Y19">ROUND(SUM(M11,P11,S11)/3,3)</f>
        <v>65.152</v>
      </c>
      <c r="Z11" s="124" t="s">
        <v>46</v>
      </c>
    </row>
    <row r="12" spans="1:26" s="132" customFormat="1" ht="37.5" customHeight="1">
      <c r="A12" s="118">
        <f t="shared" si="0"/>
        <v>2</v>
      </c>
      <c r="B12" s="24"/>
      <c r="C12" s="73"/>
      <c r="D12" s="106" t="s">
        <v>179</v>
      </c>
      <c r="E12" s="92"/>
      <c r="F12" s="164" t="s">
        <v>8</v>
      </c>
      <c r="G12" s="144" t="s">
        <v>183</v>
      </c>
      <c r="H12" s="165" t="s">
        <v>180</v>
      </c>
      <c r="I12" s="166" t="s">
        <v>181</v>
      </c>
      <c r="J12" s="100" t="s">
        <v>172</v>
      </c>
      <c r="K12" s="148" t="s">
        <v>182</v>
      </c>
      <c r="L12" s="119">
        <v>144.5</v>
      </c>
      <c r="M12" s="120">
        <f t="shared" si="1"/>
        <v>65.68181818181817</v>
      </c>
      <c r="N12" s="121">
        <f t="shared" si="2"/>
        <v>2</v>
      </c>
      <c r="O12" s="119">
        <v>135.5</v>
      </c>
      <c r="P12" s="120">
        <f t="shared" si="3"/>
        <v>61.590909090909086</v>
      </c>
      <c r="Q12" s="121">
        <f t="shared" si="4"/>
        <v>6</v>
      </c>
      <c r="R12" s="119">
        <v>146.5</v>
      </c>
      <c r="S12" s="120">
        <f t="shared" si="5"/>
        <v>66.59090909090908</v>
      </c>
      <c r="T12" s="121">
        <f t="shared" si="6"/>
        <v>1</v>
      </c>
      <c r="U12" s="122"/>
      <c r="V12" s="122"/>
      <c r="W12" s="119">
        <f t="shared" si="7"/>
        <v>426.5</v>
      </c>
      <c r="X12" s="123"/>
      <c r="Y12" s="120">
        <f t="shared" si="8"/>
        <v>64.621</v>
      </c>
      <c r="Z12" s="124" t="s">
        <v>46</v>
      </c>
    </row>
    <row r="13" spans="1:26" s="132" customFormat="1" ht="37.5" customHeight="1">
      <c r="A13" s="118">
        <f t="shared" si="0"/>
        <v>3</v>
      </c>
      <c r="B13" s="24"/>
      <c r="C13" s="73"/>
      <c r="D13" s="101" t="s">
        <v>141</v>
      </c>
      <c r="E13" s="191" t="s">
        <v>142</v>
      </c>
      <c r="F13" s="100" t="s">
        <v>8</v>
      </c>
      <c r="G13" s="158" t="s">
        <v>137</v>
      </c>
      <c r="H13" s="114" t="s">
        <v>138</v>
      </c>
      <c r="I13" s="99" t="s">
        <v>139</v>
      </c>
      <c r="J13" s="100" t="s">
        <v>42</v>
      </c>
      <c r="K13" s="159" t="s">
        <v>140</v>
      </c>
      <c r="L13" s="119">
        <v>142</v>
      </c>
      <c r="M13" s="120">
        <f t="shared" si="1"/>
        <v>64.54545454545455</v>
      </c>
      <c r="N13" s="121">
        <f t="shared" si="2"/>
        <v>4</v>
      </c>
      <c r="O13" s="119">
        <v>138</v>
      </c>
      <c r="P13" s="120">
        <f t="shared" si="3"/>
        <v>62.72727272727272</v>
      </c>
      <c r="Q13" s="121">
        <f t="shared" si="4"/>
        <v>4</v>
      </c>
      <c r="R13" s="119">
        <v>141.5</v>
      </c>
      <c r="S13" s="120">
        <f t="shared" si="5"/>
        <v>64.31818181818181</v>
      </c>
      <c r="T13" s="121">
        <f t="shared" si="6"/>
        <v>2</v>
      </c>
      <c r="U13" s="122"/>
      <c r="V13" s="122"/>
      <c r="W13" s="119">
        <f t="shared" si="7"/>
        <v>421.5</v>
      </c>
      <c r="X13" s="123"/>
      <c r="Y13" s="120">
        <f t="shared" si="8"/>
        <v>63.864</v>
      </c>
      <c r="Z13" s="124" t="s">
        <v>46</v>
      </c>
    </row>
    <row r="14" spans="1:26" s="132" customFormat="1" ht="37.5" customHeight="1">
      <c r="A14" s="118">
        <f t="shared" si="0"/>
        <v>4</v>
      </c>
      <c r="B14" s="24"/>
      <c r="C14" s="73"/>
      <c r="D14" s="106" t="s">
        <v>151</v>
      </c>
      <c r="E14" s="163" t="s">
        <v>152</v>
      </c>
      <c r="F14" s="164" t="s">
        <v>8</v>
      </c>
      <c r="G14" s="144" t="s">
        <v>208</v>
      </c>
      <c r="H14" s="165"/>
      <c r="I14" s="166" t="s">
        <v>146</v>
      </c>
      <c r="J14" s="166" t="s">
        <v>147</v>
      </c>
      <c r="K14" s="148" t="s">
        <v>148</v>
      </c>
      <c r="L14" s="119">
        <v>140.5</v>
      </c>
      <c r="M14" s="120">
        <f t="shared" si="1"/>
        <v>63.86363636363636</v>
      </c>
      <c r="N14" s="121">
        <f t="shared" si="2"/>
        <v>6</v>
      </c>
      <c r="O14" s="119">
        <v>141</v>
      </c>
      <c r="P14" s="120">
        <f t="shared" si="3"/>
        <v>64.09090909090908</v>
      </c>
      <c r="Q14" s="121">
        <f t="shared" si="4"/>
        <v>2</v>
      </c>
      <c r="R14" s="119">
        <v>139</v>
      </c>
      <c r="S14" s="120">
        <f t="shared" si="5"/>
        <v>63.18181818181818</v>
      </c>
      <c r="T14" s="121">
        <f t="shared" si="6"/>
        <v>5</v>
      </c>
      <c r="U14" s="122"/>
      <c r="V14" s="122"/>
      <c r="W14" s="119">
        <f t="shared" si="7"/>
        <v>420.5</v>
      </c>
      <c r="X14" s="123"/>
      <c r="Y14" s="120">
        <f t="shared" si="8"/>
        <v>63.712</v>
      </c>
      <c r="Z14" s="124" t="s">
        <v>46</v>
      </c>
    </row>
    <row r="15" spans="1:26" s="132" customFormat="1" ht="37.5" customHeight="1">
      <c r="A15" s="118">
        <f t="shared" si="0"/>
        <v>5</v>
      </c>
      <c r="B15" s="24"/>
      <c r="C15" s="73"/>
      <c r="D15" s="154" t="s">
        <v>156</v>
      </c>
      <c r="E15" s="93" t="s">
        <v>157</v>
      </c>
      <c r="F15" s="99" t="s">
        <v>8</v>
      </c>
      <c r="G15" s="192" t="s">
        <v>158</v>
      </c>
      <c r="H15" s="193" t="s">
        <v>63</v>
      </c>
      <c r="I15" s="99" t="s">
        <v>159</v>
      </c>
      <c r="J15" s="185" t="s">
        <v>42</v>
      </c>
      <c r="K15" s="177" t="s">
        <v>160</v>
      </c>
      <c r="L15" s="119">
        <v>146</v>
      </c>
      <c r="M15" s="120">
        <f t="shared" si="1"/>
        <v>66.36363636363636</v>
      </c>
      <c r="N15" s="121">
        <f t="shared" si="2"/>
        <v>1</v>
      </c>
      <c r="O15" s="119">
        <v>134</v>
      </c>
      <c r="P15" s="120">
        <f t="shared" si="3"/>
        <v>60.90909090909091</v>
      </c>
      <c r="Q15" s="121">
        <f t="shared" si="4"/>
        <v>7</v>
      </c>
      <c r="R15" s="119">
        <v>139.5</v>
      </c>
      <c r="S15" s="120">
        <f t="shared" si="5"/>
        <v>63.40909090909091</v>
      </c>
      <c r="T15" s="121">
        <f t="shared" si="6"/>
        <v>3</v>
      </c>
      <c r="U15" s="122"/>
      <c r="V15" s="122"/>
      <c r="W15" s="119">
        <f t="shared" si="7"/>
        <v>419.5</v>
      </c>
      <c r="X15" s="123"/>
      <c r="Y15" s="120">
        <f t="shared" si="8"/>
        <v>63.561</v>
      </c>
      <c r="Z15" s="124" t="s">
        <v>46</v>
      </c>
    </row>
    <row r="16" spans="1:26" s="132" customFormat="1" ht="37.5" customHeight="1">
      <c r="A16" s="118">
        <f t="shared" si="0"/>
        <v>6</v>
      </c>
      <c r="B16" s="24"/>
      <c r="C16" s="73"/>
      <c r="D16" s="188" t="s">
        <v>88</v>
      </c>
      <c r="E16" s="150"/>
      <c r="F16" s="178" t="s">
        <v>8</v>
      </c>
      <c r="G16" s="117" t="s">
        <v>89</v>
      </c>
      <c r="H16" s="189" t="s">
        <v>90</v>
      </c>
      <c r="I16" s="140" t="s">
        <v>91</v>
      </c>
      <c r="J16" s="116" t="s">
        <v>92</v>
      </c>
      <c r="K16" s="190" t="s">
        <v>93</v>
      </c>
      <c r="L16" s="119">
        <v>138.5</v>
      </c>
      <c r="M16" s="120">
        <f t="shared" si="1"/>
        <v>62.954545454545446</v>
      </c>
      <c r="N16" s="121">
        <f t="shared" si="2"/>
        <v>8</v>
      </c>
      <c r="O16" s="119">
        <v>141</v>
      </c>
      <c r="P16" s="120">
        <f t="shared" si="3"/>
        <v>64.09090909090908</v>
      </c>
      <c r="Q16" s="121">
        <f t="shared" si="4"/>
        <v>2</v>
      </c>
      <c r="R16" s="119">
        <v>139.5</v>
      </c>
      <c r="S16" s="120">
        <f t="shared" si="5"/>
        <v>63.40909090909091</v>
      </c>
      <c r="T16" s="121">
        <f t="shared" si="6"/>
        <v>3</v>
      </c>
      <c r="U16" s="122"/>
      <c r="V16" s="122"/>
      <c r="W16" s="119">
        <f t="shared" si="7"/>
        <v>419</v>
      </c>
      <c r="X16" s="123"/>
      <c r="Y16" s="120">
        <f t="shared" si="8"/>
        <v>63.485</v>
      </c>
      <c r="Z16" s="124" t="s">
        <v>46</v>
      </c>
    </row>
    <row r="17" spans="1:26" s="132" customFormat="1" ht="37.5" customHeight="1">
      <c r="A17" s="118">
        <f t="shared" si="0"/>
        <v>7</v>
      </c>
      <c r="B17" s="24"/>
      <c r="C17" s="73"/>
      <c r="D17" s="111" t="s">
        <v>164</v>
      </c>
      <c r="E17" s="112"/>
      <c r="F17" s="113" t="s">
        <v>8</v>
      </c>
      <c r="G17" s="87" t="s">
        <v>165</v>
      </c>
      <c r="H17" s="114" t="s">
        <v>166</v>
      </c>
      <c r="I17" s="115" t="s">
        <v>167</v>
      </c>
      <c r="J17" s="100" t="s">
        <v>159</v>
      </c>
      <c r="K17" s="177" t="s">
        <v>160</v>
      </c>
      <c r="L17" s="119">
        <v>142</v>
      </c>
      <c r="M17" s="120">
        <f t="shared" si="1"/>
        <v>64.54545454545455</v>
      </c>
      <c r="N17" s="121">
        <f t="shared" si="2"/>
        <v>4</v>
      </c>
      <c r="O17" s="119">
        <v>137.5</v>
      </c>
      <c r="P17" s="120">
        <f t="shared" si="3"/>
        <v>62.49999999999999</v>
      </c>
      <c r="Q17" s="121">
        <f t="shared" si="4"/>
        <v>5</v>
      </c>
      <c r="R17" s="119">
        <v>137</v>
      </c>
      <c r="S17" s="120">
        <f t="shared" si="5"/>
        <v>62.272727272727266</v>
      </c>
      <c r="T17" s="121">
        <f t="shared" si="6"/>
        <v>7</v>
      </c>
      <c r="U17" s="122"/>
      <c r="V17" s="122"/>
      <c r="W17" s="119">
        <f t="shared" si="7"/>
        <v>416.5</v>
      </c>
      <c r="X17" s="123"/>
      <c r="Y17" s="120">
        <f t="shared" si="8"/>
        <v>63.106</v>
      </c>
      <c r="Z17" s="124" t="s">
        <v>46</v>
      </c>
    </row>
    <row r="18" spans="1:26" s="132" customFormat="1" ht="37.5" customHeight="1">
      <c r="A18" s="118">
        <f t="shared" si="0"/>
        <v>8</v>
      </c>
      <c r="B18" s="24"/>
      <c r="C18" s="73"/>
      <c r="D18" s="154" t="s">
        <v>133</v>
      </c>
      <c r="E18" s="153"/>
      <c r="F18" s="155" t="s">
        <v>10</v>
      </c>
      <c r="G18" s="194" t="s">
        <v>210</v>
      </c>
      <c r="H18" s="114" t="s">
        <v>131</v>
      </c>
      <c r="I18" s="100" t="s">
        <v>209</v>
      </c>
      <c r="J18" s="116" t="s">
        <v>126</v>
      </c>
      <c r="K18" s="148" t="s">
        <v>132</v>
      </c>
      <c r="L18" s="119">
        <v>140.5</v>
      </c>
      <c r="M18" s="120">
        <f t="shared" si="1"/>
        <v>63.86363636363636</v>
      </c>
      <c r="N18" s="121">
        <f t="shared" si="2"/>
        <v>6</v>
      </c>
      <c r="O18" s="119">
        <v>130</v>
      </c>
      <c r="P18" s="120">
        <f t="shared" si="3"/>
        <v>59.090909090909086</v>
      </c>
      <c r="Q18" s="121">
        <f t="shared" si="4"/>
        <v>8</v>
      </c>
      <c r="R18" s="119">
        <v>133</v>
      </c>
      <c r="S18" s="120">
        <f t="shared" si="5"/>
        <v>60.454545454545446</v>
      </c>
      <c r="T18" s="121">
        <f t="shared" si="6"/>
        <v>8</v>
      </c>
      <c r="U18" s="122"/>
      <c r="V18" s="122"/>
      <c r="W18" s="119">
        <f t="shared" si="7"/>
        <v>403.5</v>
      </c>
      <c r="X18" s="123"/>
      <c r="Y18" s="120">
        <f t="shared" si="8"/>
        <v>61.136</v>
      </c>
      <c r="Z18" s="124" t="s">
        <v>46</v>
      </c>
    </row>
    <row r="19" spans="1:26" s="197" customFormat="1" ht="37.5" customHeight="1">
      <c r="A19" s="118">
        <f t="shared" si="0"/>
        <v>9</v>
      </c>
      <c r="B19" s="24"/>
      <c r="C19" s="73"/>
      <c r="D19" s="91" t="s">
        <v>188</v>
      </c>
      <c r="E19" s="92"/>
      <c r="F19" s="125" t="s">
        <v>8</v>
      </c>
      <c r="G19" s="87" t="s">
        <v>189</v>
      </c>
      <c r="H19" s="114"/>
      <c r="I19" s="88" t="s">
        <v>190</v>
      </c>
      <c r="J19" s="100" t="s">
        <v>176</v>
      </c>
      <c r="K19" s="100" t="s">
        <v>173</v>
      </c>
      <c r="L19" s="119">
        <v>129</v>
      </c>
      <c r="M19" s="120">
        <f t="shared" si="1"/>
        <v>58.63636363636363</v>
      </c>
      <c r="N19" s="121">
        <f t="shared" si="2"/>
        <v>9</v>
      </c>
      <c r="O19" s="119">
        <v>117.5</v>
      </c>
      <c r="P19" s="120">
        <f t="shared" si="3"/>
        <v>53.40909090909091</v>
      </c>
      <c r="Q19" s="121">
        <f t="shared" si="4"/>
        <v>9</v>
      </c>
      <c r="R19" s="119">
        <v>125.5</v>
      </c>
      <c r="S19" s="120">
        <f t="shared" si="5"/>
        <v>57.04545454545454</v>
      </c>
      <c r="T19" s="121">
        <f t="shared" si="6"/>
        <v>9</v>
      </c>
      <c r="U19" s="122"/>
      <c r="V19" s="122">
        <v>1</v>
      </c>
      <c r="W19" s="119">
        <f t="shared" si="7"/>
        <v>372</v>
      </c>
      <c r="X19" s="123"/>
      <c r="Y19" s="120">
        <f t="shared" si="8"/>
        <v>56.364</v>
      </c>
      <c r="Z19" s="124" t="s">
        <v>46</v>
      </c>
    </row>
    <row r="20" spans="1:26" s="197" customFormat="1" ht="37.5" customHeight="1">
      <c r="A20" s="118"/>
      <c r="B20" s="24"/>
      <c r="C20" s="73"/>
      <c r="D20" s="91" t="s">
        <v>188</v>
      </c>
      <c r="E20" s="92"/>
      <c r="F20" s="125" t="s">
        <v>8</v>
      </c>
      <c r="G20" s="87" t="s">
        <v>203</v>
      </c>
      <c r="H20" s="114"/>
      <c r="I20" s="100" t="s">
        <v>191</v>
      </c>
      <c r="J20" s="100" t="s">
        <v>176</v>
      </c>
      <c r="K20" s="100" t="s">
        <v>173</v>
      </c>
      <c r="L20" s="223" t="s">
        <v>212</v>
      </c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5"/>
    </row>
    <row r="21" spans="1:26" s="25" customFormat="1" ht="32.2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32.25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7" t="s">
        <v>75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12" customHeight="1">
      <c r="A23" s="34"/>
      <c r="B23" s="34"/>
      <c r="C23" s="34"/>
      <c r="D23" s="34"/>
      <c r="E23" s="34"/>
      <c r="F23" s="34"/>
      <c r="G23" s="34"/>
      <c r="H23" s="34"/>
      <c r="J23" s="34"/>
      <c r="K23" s="7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32.25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7" t="s">
        <v>62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1:25" s="45" customFormat="1" ht="9.75" customHeight="1">
      <c r="K25" s="7"/>
      <c r="L25" s="48"/>
      <c r="M25" s="47"/>
      <c r="O25" s="48"/>
      <c r="P25" s="47"/>
      <c r="R25" s="48"/>
      <c r="S25" s="47"/>
      <c r="Y25" s="47"/>
    </row>
    <row r="26" spans="4:11" ht="32.25" customHeight="1">
      <c r="D26" s="46" t="s">
        <v>51</v>
      </c>
      <c r="K26" s="7" t="s">
        <v>76</v>
      </c>
    </row>
    <row r="27" ht="12.75">
      <c r="D27" s="46"/>
    </row>
  </sheetData>
  <sheetProtection/>
  <protectedRanges>
    <protectedRange sqref="K12" name="Диапазон1_3_1_1_3_11_1_1_3_1_3_1_1_1_1_3_2_1_1_6"/>
  </protectedRanges>
  <mergeCells count="26">
    <mergeCell ref="A8:A9"/>
    <mergeCell ref="B8:B9"/>
    <mergeCell ref="C8:C9"/>
    <mergeCell ref="D8:D9"/>
    <mergeCell ref="E8:E9"/>
    <mergeCell ref="L20:Z20"/>
    <mergeCell ref="G8:G9"/>
    <mergeCell ref="H8:H9"/>
    <mergeCell ref="I8:I9"/>
    <mergeCell ref="K8:K9"/>
    <mergeCell ref="L8:N8"/>
    <mergeCell ref="F8:F9"/>
    <mergeCell ref="A1:Z1"/>
    <mergeCell ref="A2:Z2"/>
    <mergeCell ref="A3:Z3"/>
    <mergeCell ref="A4:Z4"/>
    <mergeCell ref="A5:Z5"/>
    <mergeCell ref="Y8:Y9"/>
    <mergeCell ref="Z8:Z9"/>
    <mergeCell ref="A10:Z10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26"/>
  <sheetViews>
    <sheetView view="pageBreakPreview" zoomScale="90" zoomScaleSheetLayoutView="90" workbookViewId="0" topLeftCell="A1">
      <selection activeCell="I15" sqref="I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7.7109375" style="8" customWidth="1"/>
    <col min="6" max="6" width="4.8515625" style="8" customWidth="1"/>
    <col min="7" max="7" width="34.8515625" style="8" customWidth="1"/>
    <col min="8" max="8" width="8.7109375" style="8" customWidth="1"/>
    <col min="9" max="9" width="14.5742187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111" customHeight="1">
      <c r="A1" s="221" t="s">
        <v>73</v>
      </c>
      <c r="B1" s="221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</row>
    <row r="2" spans="1:26" s="9" customFormat="1" ht="15.75" customHeight="1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6" s="10" customFormat="1" ht="15.75" customHeight="1">
      <c r="A3" s="206" t="s">
        <v>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26" s="11" customFormat="1" ht="21" customHeight="1">
      <c r="A4" s="207" t="s">
        <v>52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23.25" customHeight="1">
      <c r="A5" s="209" t="s">
        <v>214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5.2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s="17" customFormat="1" ht="15" customHeight="1">
      <c r="A7" s="134" t="s">
        <v>70</v>
      </c>
      <c r="B7" s="12"/>
      <c r="C7" s="12"/>
      <c r="D7" s="13"/>
      <c r="E7" s="13"/>
      <c r="F7" s="13"/>
      <c r="G7" s="13"/>
      <c r="H7" s="13"/>
      <c r="I7" s="14"/>
      <c r="J7" s="14"/>
      <c r="K7" s="12"/>
      <c r="L7" s="15"/>
      <c r="M7" s="16"/>
      <c r="O7" s="15"/>
      <c r="P7" s="18"/>
      <c r="R7" s="15"/>
      <c r="S7" s="18"/>
      <c r="Y7" s="71" t="s">
        <v>71</v>
      </c>
      <c r="Z7" s="19"/>
    </row>
    <row r="8" spans="1:26" s="20" customFormat="1" ht="19.5" customHeight="1">
      <c r="A8" s="210" t="s">
        <v>30</v>
      </c>
      <c r="B8" s="211" t="s">
        <v>2</v>
      </c>
      <c r="C8" s="212" t="s">
        <v>14</v>
      </c>
      <c r="D8" s="214" t="s">
        <v>16</v>
      </c>
      <c r="E8" s="214" t="s">
        <v>3</v>
      </c>
      <c r="F8" s="210" t="s">
        <v>15</v>
      </c>
      <c r="G8" s="214" t="s">
        <v>17</v>
      </c>
      <c r="H8" s="214" t="s">
        <v>3</v>
      </c>
      <c r="I8" s="214" t="s">
        <v>4</v>
      </c>
      <c r="J8" s="60"/>
      <c r="K8" s="214" t="s">
        <v>6</v>
      </c>
      <c r="L8" s="215" t="s">
        <v>20</v>
      </c>
      <c r="M8" s="215"/>
      <c r="N8" s="215"/>
      <c r="O8" s="215" t="s">
        <v>21</v>
      </c>
      <c r="P8" s="215"/>
      <c r="Q8" s="215"/>
      <c r="R8" s="215" t="s">
        <v>49</v>
      </c>
      <c r="S8" s="215"/>
      <c r="T8" s="215"/>
      <c r="U8" s="219" t="s">
        <v>22</v>
      </c>
      <c r="V8" s="212" t="s">
        <v>23</v>
      </c>
      <c r="W8" s="210" t="s">
        <v>24</v>
      </c>
      <c r="X8" s="211" t="s">
        <v>25</v>
      </c>
      <c r="Y8" s="198" t="s">
        <v>26</v>
      </c>
      <c r="Z8" s="198" t="s">
        <v>27</v>
      </c>
    </row>
    <row r="9" spans="1:26" s="20" customFormat="1" ht="39.75" customHeight="1">
      <c r="A9" s="210"/>
      <c r="B9" s="211"/>
      <c r="C9" s="213"/>
      <c r="D9" s="214"/>
      <c r="E9" s="214"/>
      <c r="F9" s="210"/>
      <c r="G9" s="214"/>
      <c r="H9" s="214"/>
      <c r="I9" s="214"/>
      <c r="J9" s="60"/>
      <c r="K9" s="214"/>
      <c r="L9" s="21" t="s">
        <v>28</v>
      </c>
      <c r="M9" s="22" t="s">
        <v>29</v>
      </c>
      <c r="N9" s="23" t="s">
        <v>30</v>
      </c>
      <c r="O9" s="21" t="s">
        <v>28</v>
      </c>
      <c r="P9" s="22" t="s">
        <v>29</v>
      </c>
      <c r="Q9" s="23" t="s">
        <v>30</v>
      </c>
      <c r="R9" s="21" t="s">
        <v>28</v>
      </c>
      <c r="S9" s="22" t="s">
        <v>29</v>
      </c>
      <c r="T9" s="23" t="s">
        <v>30</v>
      </c>
      <c r="U9" s="220"/>
      <c r="V9" s="213"/>
      <c r="W9" s="210"/>
      <c r="X9" s="211"/>
      <c r="Y9" s="198"/>
      <c r="Z9" s="198"/>
    </row>
    <row r="10" spans="1:26" s="20" customFormat="1" ht="35.25" customHeight="1">
      <c r="A10" s="226" t="s">
        <v>199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30"/>
    </row>
    <row r="11" spans="1:26" s="132" customFormat="1" ht="35.25" customHeight="1">
      <c r="A11" s="118">
        <f>RANK(Y11,Y$11:Y$13,0)</f>
        <v>1</v>
      </c>
      <c r="B11" s="24"/>
      <c r="C11" s="73"/>
      <c r="D11" s="154" t="s">
        <v>134</v>
      </c>
      <c r="E11" s="93" t="s">
        <v>135</v>
      </c>
      <c r="F11" s="155" t="s">
        <v>8</v>
      </c>
      <c r="G11" s="104" t="s">
        <v>128</v>
      </c>
      <c r="H11" s="186" t="s">
        <v>125</v>
      </c>
      <c r="I11" s="187" t="s">
        <v>50</v>
      </c>
      <c r="J11" s="147" t="s">
        <v>126</v>
      </c>
      <c r="K11" s="148" t="s">
        <v>127</v>
      </c>
      <c r="L11" s="119">
        <v>124</v>
      </c>
      <c r="M11" s="120">
        <f>L11/1.9-IF($U11=1,0.5,IF($U11=2,1.5,0))</f>
        <v>65.26315789473685</v>
      </c>
      <c r="N11" s="121">
        <f>RANK(M11,M$11:M$13,0)</f>
        <v>1</v>
      </c>
      <c r="O11" s="119">
        <v>125</v>
      </c>
      <c r="P11" s="120">
        <f>O11/1.9-IF($U11=1,0.5,IF($U11=2,1.5,0))</f>
        <v>65.78947368421053</v>
      </c>
      <c r="Q11" s="121">
        <f>RANK(P11,P$11:P$13,0)</f>
        <v>1</v>
      </c>
      <c r="R11" s="119">
        <v>120</v>
      </c>
      <c r="S11" s="120">
        <f>R11/1.9-IF($U11=1,0.5,IF($U11=2,1.5,0))</f>
        <v>63.15789473684211</v>
      </c>
      <c r="T11" s="121">
        <f>RANK(S11,S$11:S$13,0)</f>
        <v>1</v>
      </c>
      <c r="U11" s="122"/>
      <c r="V11" s="122"/>
      <c r="W11" s="119">
        <f>L11+O11+R11</f>
        <v>369</v>
      </c>
      <c r="X11" s="123"/>
      <c r="Y11" s="120">
        <f>ROUND(SUM(M11,P11,S11)/3,3)</f>
        <v>64.737</v>
      </c>
      <c r="Z11" s="124" t="s">
        <v>46</v>
      </c>
    </row>
    <row r="12" spans="1:26" s="197" customFormat="1" ht="35.25" customHeight="1">
      <c r="A12" s="118">
        <f>RANK(Y12,Y$11:Y$13,0)</f>
        <v>2</v>
      </c>
      <c r="B12" s="24"/>
      <c r="C12" s="73"/>
      <c r="D12" s="106" t="s">
        <v>185</v>
      </c>
      <c r="E12" s="92"/>
      <c r="F12" s="164" t="s">
        <v>8</v>
      </c>
      <c r="G12" s="144" t="s">
        <v>192</v>
      </c>
      <c r="H12" s="165"/>
      <c r="I12" s="100" t="s">
        <v>191</v>
      </c>
      <c r="J12" s="100" t="s">
        <v>176</v>
      </c>
      <c r="K12" s="148" t="s">
        <v>182</v>
      </c>
      <c r="L12" s="119">
        <v>117</v>
      </c>
      <c r="M12" s="120">
        <f>L12/1.9-IF($U12=1,0.5,IF($U12=2,1.5,0))</f>
        <v>61.578947368421055</v>
      </c>
      <c r="N12" s="121">
        <f>RANK(M12,M$11:M$13,0)</f>
        <v>2</v>
      </c>
      <c r="O12" s="119">
        <v>117</v>
      </c>
      <c r="P12" s="120">
        <f>O12/1.9-IF($U12=1,0.5,IF($U12=2,1.5,0))</f>
        <v>61.578947368421055</v>
      </c>
      <c r="Q12" s="121">
        <f>RANK(P12,P$11:P$13,0)</f>
        <v>2</v>
      </c>
      <c r="R12" s="119">
        <v>118</v>
      </c>
      <c r="S12" s="120">
        <f>R12/1.9-IF($U12=1,0.5,IF($U12=2,1.5,0))</f>
        <v>62.10526315789474</v>
      </c>
      <c r="T12" s="121">
        <f>RANK(S12,S$11:S$13,0)</f>
        <v>2</v>
      </c>
      <c r="U12" s="122"/>
      <c r="V12" s="122"/>
      <c r="W12" s="119">
        <f>L12+O12+R12</f>
        <v>352</v>
      </c>
      <c r="X12" s="123"/>
      <c r="Y12" s="120">
        <f>ROUND(SUM(M12,P12,S12)/3,3)</f>
        <v>61.754</v>
      </c>
      <c r="Z12" s="124" t="s">
        <v>46</v>
      </c>
    </row>
    <row r="13" spans="1:26" s="132" customFormat="1" ht="35.25" customHeight="1">
      <c r="A13" s="118">
        <f>RANK(Y13,Y$11:Y$13,0)</f>
        <v>3</v>
      </c>
      <c r="B13" s="24"/>
      <c r="C13" s="73"/>
      <c r="D13" s="106" t="s">
        <v>184</v>
      </c>
      <c r="E13" s="92"/>
      <c r="F13" s="164" t="s">
        <v>8</v>
      </c>
      <c r="G13" s="144" t="s">
        <v>192</v>
      </c>
      <c r="H13" s="165"/>
      <c r="I13" s="100" t="s">
        <v>191</v>
      </c>
      <c r="J13" s="100" t="s">
        <v>176</v>
      </c>
      <c r="K13" s="148" t="s">
        <v>182</v>
      </c>
      <c r="L13" s="119">
        <v>115</v>
      </c>
      <c r="M13" s="120">
        <f>L13/1.9-IF($U13=1,0.5,IF($U13=2,1.5,0))</f>
        <v>60.526315789473685</v>
      </c>
      <c r="N13" s="121">
        <f>RANK(M13,M$11:M$13,0)</f>
        <v>3</v>
      </c>
      <c r="O13" s="119">
        <v>107.5</v>
      </c>
      <c r="P13" s="120">
        <f>O13/1.9-IF($U13=1,0.5,IF($U13=2,1.5,0))</f>
        <v>56.578947368421055</v>
      </c>
      <c r="Q13" s="121">
        <f>RANK(P13,P$11:P$13,0)</f>
        <v>3</v>
      </c>
      <c r="R13" s="119">
        <v>111</v>
      </c>
      <c r="S13" s="120">
        <f>R13/1.9-IF($U13=1,0.5,IF($U13=2,1.5,0))</f>
        <v>58.42105263157895</v>
      </c>
      <c r="T13" s="121">
        <f>RANK(S13,S$11:S$13,0)</f>
        <v>3</v>
      </c>
      <c r="U13" s="122"/>
      <c r="V13" s="122"/>
      <c r="W13" s="119">
        <f>L13+O13+R13</f>
        <v>333.5</v>
      </c>
      <c r="X13" s="123"/>
      <c r="Y13" s="120">
        <f>ROUND(SUM(M13,P13,S13)/3,3)</f>
        <v>58.509</v>
      </c>
      <c r="Z13" s="124" t="s">
        <v>46</v>
      </c>
    </row>
    <row r="14" spans="1:26" s="20" customFormat="1" ht="35.25" customHeight="1">
      <c r="A14" s="226" t="s">
        <v>64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30"/>
    </row>
    <row r="15" spans="1:26" s="132" customFormat="1" ht="35.25" customHeight="1">
      <c r="A15" s="118">
        <f aca="true" t="shared" si="0" ref="A15:A20">RANK(Y15,Y$15:Y$20,0)</f>
        <v>1</v>
      </c>
      <c r="B15" s="24"/>
      <c r="C15" s="73"/>
      <c r="D15" s="106" t="s">
        <v>143</v>
      </c>
      <c r="E15" s="163" t="s">
        <v>144</v>
      </c>
      <c r="F15" s="164" t="s">
        <v>10</v>
      </c>
      <c r="G15" s="144" t="s">
        <v>145</v>
      </c>
      <c r="H15" s="165"/>
      <c r="I15" s="166" t="s">
        <v>146</v>
      </c>
      <c r="J15" s="166" t="s">
        <v>147</v>
      </c>
      <c r="K15" s="148" t="s">
        <v>148</v>
      </c>
      <c r="L15" s="119">
        <v>121</v>
      </c>
      <c r="M15" s="120">
        <f aca="true" t="shared" si="1" ref="M15:M20">L15/1.9-IF($U15=1,0.5,IF($U15=2,1.5,0))</f>
        <v>63.684210526315795</v>
      </c>
      <c r="N15" s="121">
        <f aca="true" t="shared" si="2" ref="N15:N20">RANK(M15,M$15:M$20,0)</f>
        <v>2</v>
      </c>
      <c r="O15" s="119">
        <v>121</v>
      </c>
      <c r="P15" s="120">
        <f aca="true" t="shared" si="3" ref="P15:P20">O15/1.9-IF($U15=1,0.5,IF($U15=2,1.5,0))</f>
        <v>63.684210526315795</v>
      </c>
      <c r="Q15" s="121">
        <f aca="true" t="shared" si="4" ref="Q15:Q20">RANK(P15,P$15:P$20,0)</f>
        <v>5</v>
      </c>
      <c r="R15" s="119">
        <v>128</v>
      </c>
      <c r="S15" s="120">
        <f aca="true" t="shared" si="5" ref="S15:S20">R15/1.9-IF($U15=1,0.5,IF($U15=2,1.5,0))</f>
        <v>67.36842105263158</v>
      </c>
      <c r="T15" s="121">
        <f aca="true" t="shared" si="6" ref="T15:T20">RANK(S15,S$15:S$20,0)</f>
        <v>2</v>
      </c>
      <c r="U15" s="122"/>
      <c r="V15" s="122"/>
      <c r="W15" s="119">
        <f aca="true" t="shared" si="7" ref="W15:W20">L15+O15+R15</f>
        <v>370</v>
      </c>
      <c r="X15" s="123"/>
      <c r="Y15" s="120">
        <f aca="true" t="shared" si="8" ref="Y15:Y20">ROUND(SUM(M15,P15,S15)/3,3)</f>
        <v>64.912</v>
      </c>
      <c r="Z15" s="124" t="s">
        <v>46</v>
      </c>
    </row>
    <row r="16" spans="1:26" s="132" customFormat="1" ht="35.25" customHeight="1">
      <c r="A16" s="118">
        <f t="shared" si="0"/>
        <v>2</v>
      </c>
      <c r="B16" s="24"/>
      <c r="C16" s="73"/>
      <c r="D16" s="91" t="s">
        <v>188</v>
      </c>
      <c r="E16" s="92"/>
      <c r="F16" s="89" t="s">
        <v>8</v>
      </c>
      <c r="G16" s="87" t="s">
        <v>203</v>
      </c>
      <c r="H16" s="114"/>
      <c r="I16" s="100" t="s">
        <v>191</v>
      </c>
      <c r="J16" s="100" t="s">
        <v>176</v>
      </c>
      <c r="K16" s="100" t="s">
        <v>173</v>
      </c>
      <c r="L16" s="119">
        <v>118.5</v>
      </c>
      <c r="M16" s="120">
        <f t="shared" si="1"/>
        <v>62.36842105263158</v>
      </c>
      <c r="N16" s="121">
        <f t="shared" si="2"/>
        <v>4</v>
      </c>
      <c r="O16" s="119">
        <v>122</v>
      </c>
      <c r="P16" s="120">
        <f t="shared" si="3"/>
        <v>64.21052631578948</v>
      </c>
      <c r="Q16" s="121">
        <f t="shared" si="4"/>
        <v>3</v>
      </c>
      <c r="R16" s="119">
        <v>128.5</v>
      </c>
      <c r="S16" s="120">
        <f t="shared" si="5"/>
        <v>67.63157894736842</v>
      </c>
      <c r="T16" s="121">
        <f t="shared" si="6"/>
        <v>1</v>
      </c>
      <c r="U16" s="122"/>
      <c r="V16" s="122"/>
      <c r="W16" s="119">
        <f t="shared" si="7"/>
        <v>369</v>
      </c>
      <c r="X16" s="123"/>
      <c r="Y16" s="120">
        <f t="shared" si="8"/>
        <v>64.737</v>
      </c>
      <c r="Z16" s="124" t="s">
        <v>46</v>
      </c>
    </row>
    <row r="17" spans="1:26" s="132" customFormat="1" ht="35.25" customHeight="1">
      <c r="A17" s="118">
        <f t="shared" si="0"/>
        <v>3</v>
      </c>
      <c r="B17" s="24"/>
      <c r="C17" s="73"/>
      <c r="D17" s="188" t="s">
        <v>88</v>
      </c>
      <c r="E17" s="150"/>
      <c r="F17" s="178" t="s">
        <v>8</v>
      </c>
      <c r="G17" s="117" t="s">
        <v>89</v>
      </c>
      <c r="H17" s="189" t="s">
        <v>90</v>
      </c>
      <c r="I17" s="140" t="s">
        <v>91</v>
      </c>
      <c r="J17" s="116" t="s">
        <v>92</v>
      </c>
      <c r="K17" s="190" t="s">
        <v>93</v>
      </c>
      <c r="L17" s="119">
        <v>120.5</v>
      </c>
      <c r="M17" s="120">
        <f t="shared" si="1"/>
        <v>63.42105263157895</v>
      </c>
      <c r="N17" s="121">
        <f t="shared" si="2"/>
        <v>3</v>
      </c>
      <c r="O17" s="119">
        <v>124</v>
      </c>
      <c r="P17" s="120">
        <f t="shared" si="3"/>
        <v>65.26315789473685</v>
      </c>
      <c r="Q17" s="121">
        <f t="shared" si="4"/>
        <v>1</v>
      </c>
      <c r="R17" s="119">
        <v>122</v>
      </c>
      <c r="S17" s="120">
        <f t="shared" si="5"/>
        <v>64.21052631578948</v>
      </c>
      <c r="T17" s="121">
        <f t="shared" si="6"/>
        <v>3</v>
      </c>
      <c r="U17" s="122"/>
      <c r="V17" s="122"/>
      <c r="W17" s="119">
        <f t="shared" si="7"/>
        <v>366.5</v>
      </c>
      <c r="X17" s="123"/>
      <c r="Y17" s="120">
        <f t="shared" si="8"/>
        <v>64.298</v>
      </c>
      <c r="Z17" s="124" t="s">
        <v>46</v>
      </c>
    </row>
    <row r="18" spans="1:26" s="132" customFormat="1" ht="35.25" customHeight="1">
      <c r="A18" s="118">
        <f t="shared" si="0"/>
        <v>4</v>
      </c>
      <c r="B18" s="24"/>
      <c r="C18" s="73"/>
      <c r="D18" s="106" t="s">
        <v>153</v>
      </c>
      <c r="E18" s="163" t="s">
        <v>154</v>
      </c>
      <c r="F18" s="164" t="s">
        <v>8</v>
      </c>
      <c r="G18" s="144" t="s">
        <v>155</v>
      </c>
      <c r="H18" s="165"/>
      <c r="I18" s="166" t="s">
        <v>146</v>
      </c>
      <c r="J18" s="166" t="s">
        <v>147</v>
      </c>
      <c r="K18" s="148" t="s">
        <v>148</v>
      </c>
      <c r="L18" s="119">
        <v>123</v>
      </c>
      <c r="M18" s="120">
        <f t="shared" si="1"/>
        <v>64.73684210526316</v>
      </c>
      <c r="N18" s="121">
        <f t="shared" si="2"/>
        <v>1</v>
      </c>
      <c r="O18" s="119">
        <v>122</v>
      </c>
      <c r="P18" s="120">
        <f t="shared" si="3"/>
        <v>64.21052631578948</v>
      </c>
      <c r="Q18" s="121">
        <f t="shared" si="4"/>
        <v>3</v>
      </c>
      <c r="R18" s="119">
        <v>119.5</v>
      </c>
      <c r="S18" s="120">
        <f t="shared" si="5"/>
        <v>62.89473684210527</v>
      </c>
      <c r="T18" s="121">
        <f t="shared" si="6"/>
        <v>4</v>
      </c>
      <c r="U18" s="122"/>
      <c r="V18" s="122"/>
      <c r="W18" s="119">
        <f t="shared" si="7"/>
        <v>364.5</v>
      </c>
      <c r="X18" s="123"/>
      <c r="Y18" s="120">
        <f t="shared" si="8"/>
        <v>63.947</v>
      </c>
      <c r="Z18" s="124" t="s">
        <v>46</v>
      </c>
    </row>
    <row r="19" spans="1:26" s="132" customFormat="1" ht="35.25" customHeight="1">
      <c r="A19" s="118">
        <f t="shared" si="0"/>
        <v>5</v>
      </c>
      <c r="B19" s="24"/>
      <c r="C19" s="73"/>
      <c r="D19" s="101" t="s">
        <v>136</v>
      </c>
      <c r="E19" s="150"/>
      <c r="F19" s="100" t="s">
        <v>8</v>
      </c>
      <c r="G19" s="158" t="s">
        <v>137</v>
      </c>
      <c r="H19" s="114" t="s">
        <v>138</v>
      </c>
      <c r="I19" s="99" t="s">
        <v>139</v>
      </c>
      <c r="J19" s="100" t="s">
        <v>42</v>
      </c>
      <c r="K19" s="159" t="s">
        <v>140</v>
      </c>
      <c r="L19" s="119">
        <v>117.5</v>
      </c>
      <c r="M19" s="120">
        <f t="shared" si="1"/>
        <v>61.8421052631579</v>
      </c>
      <c r="N19" s="121">
        <f t="shared" si="2"/>
        <v>5</v>
      </c>
      <c r="O19" s="119">
        <v>124</v>
      </c>
      <c r="P19" s="120">
        <f t="shared" si="3"/>
        <v>65.26315789473685</v>
      </c>
      <c r="Q19" s="121">
        <f t="shared" si="4"/>
        <v>1</v>
      </c>
      <c r="R19" s="119">
        <v>116.5</v>
      </c>
      <c r="S19" s="120">
        <f t="shared" si="5"/>
        <v>61.31578947368421</v>
      </c>
      <c r="T19" s="121">
        <f t="shared" si="6"/>
        <v>6</v>
      </c>
      <c r="U19" s="122"/>
      <c r="V19" s="122"/>
      <c r="W19" s="119">
        <f t="shared" si="7"/>
        <v>358</v>
      </c>
      <c r="X19" s="123"/>
      <c r="Y19" s="120">
        <f t="shared" si="8"/>
        <v>62.807</v>
      </c>
      <c r="Z19" s="124" t="s">
        <v>46</v>
      </c>
    </row>
    <row r="20" spans="1:26" s="197" customFormat="1" ht="35.25" customHeight="1">
      <c r="A20" s="118">
        <f t="shared" si="0"/>
        <v>6</v>
      </c>
      <c r="B20" s="24"/>
      <c r="C20" s="73"/>
      <c r="D20" s="106" t="s">
        <v>121</v>
      </c>
      <c r="E20" s="93" t="s">
        <v>122</v>
      </c>
      <c r="F20" s="105" t="s">
        <v>8</v>
      </c>
      <c r="G20" s="144" t="s">
        <v>104</v>
      </c>
      <c r="H20" s="179" t="s">
        <v>101</v>
      </c>
      <c r="I20" s="180" t="s">
        <v>102</v>
      </c>
      <c r="J20" s="147" t="s">
        <v>96</v>
      </c>
      <c r="K20" s="148" t="s">
        <v>103</v>
      </c>
      <c r="L20" s="119">
        <v>115.5</v>
      </c>
      <c r="M20" s="120">
        <f t="shared" si="1"/>
        <v>60.78947368421053</v>
      </c>
      <c r="N20" s="121">
        <f t="shared" si="2"/>
        <v>6</v>
      </c>
      <c r="O20" s="119">
        <v>118.5</v>
      </c>
      <c r="P20" s="120">
        <f t="shared" si="3"/>
        <v>62.36842105263158</v>
      </c>
      <c r="Q20" s="121">
        <f t="shared" si="4"/>
        <v>6</v>
      </c>
      <c r="R20" s="119">
        <v>117.5</v>
      </c>
      <c r="S20" s="120">
        <f t="shared" si="5"/>
        <v>61.8421052631579</v>
      </c>
      <c r="T20" s="121">
        <f t="shared" si="6"/>
        <v>5</v>
      </c>
      <c r="U20" s="122"/>
      <c r="V20" s="122"/>
      <c r="W20" s="119">
        <f t="shared" si="7"/>
        <v>351.5</v>
      </c>
      <c r="X20" s="123"/>
      <c r="Y20" s="120">
        <f t="shared" si="8"/>
        <v>61.667</v>
      </c>
      <c r="Z20" s="124" t="s">
        <v>46</v>
      </c>
    </row>
    <row r="21" spans="1:26" s="25" customFormat="1" ht="15" customHeight="1">
      <c r="A21" s="26"/>
      <c r="B21" s="27"/>
      <c r="C21" s="28"/>
      <c r="D21" s="42"/>
      <c r="E21" s="3"/>
      <c r="F21" s="4"/>
      <c r="G21" s="5"/>
      <c r="H21" s="43"/>
      <c r="I21" s="44"/>
      <c r="J21" s="4"/>
      <c r="K21" s="6"/>
      <c r="L21" s="29"/>
      <c r="M21" s="30"/>
      <c r="N21" s="31"/>
      <c r="O21" s="29"/>
      <c r="P21" s="30"/>
      <c r="Q21" s="31"/>
      <c r="R21" s="29"/>
      <c r="S21" s="30"/>
      <c r="T21" s="31"/>
      <c r="U21" s="31"/>
      <c r="V21" s="31"/>
      <c r="W21" s="29"/>
      <c r="X21" s="32"/>
      <c r="Y21" s="30"/>
      <c r="Z21" s="33"/>
    </row>
    <row r="22" spans="1:26" ht="31.5" customHeight="1">
      <c r="A22" s="34"/>
      <c r="B22" s="34"/>
      <c r="C22" s="34"/>
      <c r="D22" s="34" t="s">
        <v>18</v>
      </c>
      <c r="E22" s="34"/>
      <c r="F22" s="34"/>
      <c r="G22" s="34"/>
      <c r="H22" s="34"/>
      <c r="J22" s="34"/>
      <c r="K22" s="7" t="s">
        <v>75</v>
      </c>
      <c r="L22" s="35"/>
      <c r="M22" s="36"/>
      <c r="N22" s="34"/>
      <c r="O22" s="37"/>
      <c r="P22" s="38"/>
      <c r="Q22" s="34"/>
      <c r="R22" s="37"/>
      <c r="S22" s="38"/>
      <c r="T22" s="34"/>
      <c r="U22" s="34"/>
      <c r="V22" s="34"/>
      <c r="W22" s="34"/>
      <c r="X22" s="34"/>
      <c r="Y22" s="38"/>
      <c r="Z22" s="34"/>
    </row>
    <row r="23" spans="1:26" ht="31.5" customHeight="1">
      <c r="A23" s="34"/>
      <c r="B23" s="34"/>
      <c r="C23" s="34"/>
      <c r="D23" s="34"/>
      <c r="E23" s="34"/>
      <c r="F23" s="34"/>
      <c r="G23" s="34"/>
      <c r="H23" s="34"/>
      <c r="J23" s="34"/>
      <c r="K23" s="7"/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31.5" customHeight="1">
      <c r="A24" s="34"/>
      <c r="B24" s="34"/>
      <c r="C24" s="34"/>
      <c r="D24" s="34" t="s">
        <v>11</v>
      </c>
      <c r="E24" s="34"/>
      <c r="F24" s="34"/>
      <c r="G24" s="34"/>
      <c r="H24" s="34"/>
      <c r="J24" s="34"/>
      <c r="K24" s="7" t="s">
        <v>62</v>
      </c>
      <c r="L24" s="35"/>
      <c r="M24" s="39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1:25" s="45" customFormat="1" ht="31.5" customHeight="1">
      <c r="K25" s="7"/>
      <c r="L25" s="48"/>
      <c r="M25" s="47"/>
      <c r="O25" s="48"/>
      <c r="P25" s="47"/>
      <c r="R25" s="48"/>
      <c r="S25" s="47"/>
      <c r="Y25" s="47"/>
    </row>
    <row r="26" spans="4:11" ht="31.5" customHeight="1">
      <c r="D26" s="46" t="s">
        <v>51</v>
      </c>
      <c r="K26" s="7" t="s">
        <v>76</v>
      </c>
    </row>
  </sheetData>
  <sheetProtection/>
  <protectedRanges>
    <protectedRange sqref="K13" name="Диапазон1_3_1_1_3_11_1_1_3_1_3_1_1_1_1_3_2_1_1_6_1"/>
    <protectedRange sqref="K19" name="Диапазон1_3_1_1_3_6_1_3_1_3_1"/>
  </protectedRanges>
  <mergeCells count="26">
    <mergeCell ref="U8:U9"/>
    <mergeCell ref="V8:V9"/>
    <mergeCell ref="A1:Z1"/>
    <mergeCell ref="A2:Z2"/>
    <mergeCell ref="A3:Z3"/>
    <mergeCell ref="A4:Z4"/>
    <mergeCell ref="A10:Z10"/>
    <mergeCell ref="A14:Z14"/>
    <mergeCell ref="W8:W9"/>
    <mergeCell ref="X8:X9"/>
    <mergeCell ref="D8:D9"/>
    <mergeCell ref="E8:E9"/>
    <mergeCell ref="K8:K9"/>
    <mergeCell ref="L8:N8"/>
    <mergeCell ref="O8:Q8"/>
    <mergeCell ref="R8:T8"/>
    <mergeCell ref="A5:Z5"/>
    <mergeCell ref="A8:A9"/>
    <mergeCell ref="B8:B9"/>
    <mergeCell ref="C8:C9"/>
    <mergeCell ref="H8:H9"/>
    <mergeCell ref="I8:I9"/>
    <mergeCell ref="Y8:Y9"/>
    <mergeCell ref="Z8:Z9"/>
    <mergeCell ref="F8:F9"/>
    <mergeCell ref="G8:G9"/>
  </mergeCells>
  <printOptions/>
  <pageMargins left="0.1968503937007874" right="0.15748031496062992" top="0.2362204724409449" bottom="0.15748031496062992" header="0.2362204724409449" footer="0.15748031496062992"/>
  <pageSetup fitToHeight="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19"/>
  <sheetViews>
    <sheetView view="pageBreakPreview" zoomScaleSheetLayoutView="100" zoomScalePageLayoutView="0" workbookViewId="0" topLeftCell="A1">
      <selection activeCell="H14" sqref="H14"/>
    </sheetView>
  </sheetViews>
  <sheetFormatPr defaultColWidth="8.8515625" defaultRowHeight="12.75"/>
  <cols>
    <col min="1" max="1" width="26.8515625" style="55" customWidth="1"/>
    <col min="2" max="2" width="19.28125" style="55" customWidth="1"/>
    <col min="3" max="3" width="11.140625" style="55" customWidth="1"/>
    <col min="4" max="4" width="25.00390625" style="55" customWidth="1"/>
    <col min="5" max="5" width="21.421875" style="55" customWidth="1"/>
    <col min="6" max="16384" width="8.8515625" style="55" customWidth="1"/>
  </cols>
  <sheetData>
    <row r="1" spans="1:12" ht="84.75" customHeight="1">
      <c r="A1" s="231" t="s">
        <v>74</v>
      </c>
      <c r="B1" s="231"/>
      <c r="C1" s="231"/>
      <c r="D1" s="231"/>
      <c r="E1" s="231"/>
      <c r="F1" s="69"/>
      <c r="G1" s="69"/>
      <c r="H1" s="69"/>
      <c r="I1" s="69"/>
      <c r="J1" s="69"/>
      <c r="K1" s="69"/>
      <c r="L1" s="69"/>
    </row>
    <row r="2" spans="1:10" ht="26.25" customHeight="1">
      <c r="A2" s="232" t="s">
        <v>71</v>
      </c>
      <c r="B2" s="232"/>
      <c r="C2" s="232"/>
      <c r="D2" s="232"/>
      <c r="E2" s="232"/>
      <c r="F2" s="54"/>
      <c r="G2" s="54"/>
      <c r="H2" s="54"/>
      <c r="I2" s="54"/>
      <c r="J2" s="54"/>
    </row>
    <row r="3" ht="21.75" customHeight="1">
      <c r="A3" s="56" t="s">
        <v>32</v>
      </c>
    </row>
    <row r="4" spans="1:5" ht="21.75" customHeight="1">
      <c r="A4" s="58" t="s">
        <v>33</v>
      </c>
      <c r="B4" s="74" t="s">
        <v>34</v>
      </c>
      <c r="C4" s="74" t="s">
        <v>35</v>
      </c>
      <c r="D4" s="74" t="s">
        <v>36</v>
      </c>
      <c r="E4" s="74" t="s">
        <v>37</v>
      </c>
    </row>
    <row r="5" spans="1:5" ht="36.75" customHeight="1">
      <c r="A5" s="59" t="s">
        <v>18</v>
      </c>
      <c r="B5" s="59" t="s">
        <v>77</v>
      </c>
      <c r="C5" s="59" t="s">
        <v>45</v>
      </c>
      <c r="D5" s="59" t="s">
        <v>38</v>
      </c>
      <c r="E5" s="59"/>
    </row>
    <row r="6" spans="1:5" ht="36.75" customHeight="1">
      <c r="A6" s="75" t="s">
        <v>47</v>
      </c>
      <c r="B6" s="59" t="s">
        <v>78</v>
      </c>
      <c r="C6" s="59" t="s">
        <v>79</v>
      </c>
      <c r="D6" s="59" t="s">
        <v>39</v>
      </c>
      <c r="E6" s="74"/>
    </row>
    <row r="7" spans="1:5" ht="36.75" customHeight="1">
      <c r="A7" s="75" t="s">
        <v>40</v>
      </c>
      <c r="B7" s="59" t="s">
        <v>80</v>
      </c>
      <c r="C7" s="59" t="s">
        <v>79</v>
      </c>
      <c r="D7" s="59" t="s">
        <v>81</v>
      </c>
      <c r="E7" s="74"/>
    </row>
    <row r="8" spans="1:5" ht="36.75" customHeight="1" hidden="1">
      <c r="A8" s="75" t="s">
        <v>59</v>
      </c>
      <c r="B8" s="59"/>
      <c r="C8" s="59"/>
      <c r="D8" s="59"/>
      <c r="E8" s="74"/>
    </row>
    <row r="9" spans="1:5" ht="36.75" customHeight="1" hidden="1">
      <c r="A9" s="75" t="s">
        <v>67</v>
      </c>
      <c r="B9" s="59"/>
      <c r="C9" s="59"/>
      <c r="D9" s="59"/>
      <c r="E9" s="74"/>
    </row>
    <row r="10" spans="1:5" s="133" customFormat="1" ht="36.75" customHeight="1">
      <c r="A10" s="75" t="s">
        <v>60</v>
      </c>
      <c r="B10" s="59" t="s">
        <v>200</v>
      </c>
      <c r="C10" s="59" t="s">
        <v>48</v>
      </c>
      <c r="D10" s="59" t="s">
        <v>38</v>
      </c>
      <c r="E10" s="74"/>
    </row>
    <row r="11" spans="1:5" s="133" customFormat="1" ht="36.75" customHeight="1">
      <c r="A11" s="75" t="s">
        <v>60</v>
      </c>
      <c r="B11" s="59" t="s">
        <v>215</v>
      </c>
      <c r="C11" s="59" t="s">
        <v>216</v>
      </c>
      <c r="D11" s="59" t="s">
        <v>38</v>
      </c>
      <c r="E11" s="74"/>
    </row>
    <row r="12" spans="1:5" ht="36.75" customHeight="1">
      <c r="A12" s="75" t="s">
        <v>11</v>
      </c>
      <c r="B12" s="59" t="s">
        <v>61</v>
      </c>
      <c r="C12" s="59" t="s">
        <v>45</v>
      </c>
      <c r="D12" s="59" t="s">
        <v>39</v>
      </c>
      <c r="E12" s="74"/>
    </row>
    <row r="13" spans="1:5" ht="36.75" customHeight="1">
      <c r="A13" s="75" t="s">
        <v>82</v>
      </c>
      <c r="B13" s="135" t="s">
        <v>83</v>
      </c>
      <c r="C13" s="135" t="s">
        <v>79</v>
      </c>
      <c r="D13" s="135" t="s">
        <v>81</v>
      </c>
      <c r="E13" s="74"/>
    </row>
    <row r="14" spans="1:5" ht="36.75" customHeight="1">
      <c r="A14" s="75" t="s">
        <v>41</v>
      </c>
      <c r="B14" s="59" t="s">
        <v>202</v>
      </c>
      <c r="C14" s="59"/>
      <c r="D14" s="135" t="s">
        <v>81</v>
      </c>
      <c r="E14" s="74"/>
    </row>
    <row r="17" spans="1:5" ht="12.75">
      <c r="A17" s="1"/>
      <c r="B17" s="2"/>
      <c r="C17" s="1"/>
      <c r="D17" s="1"/>
      <c r="E17" s="1"/>
    </row>
    <row r="18" spans="1:5" ht="12.75">
      <c r="A18" s="1" t="s">
        <v>44</v>
      </c>
      <c r="B18" s="2"/>
      <c r="D18" s="7" t="s">
        <v>75</v>
      </c>
      <c r="E18" s="1"/>
    </row>
    <row r="19" spans="1:5" ht="17.25" customHeight="1">
      <c r="A19" s="1"/>
      <c r="B19" s="2"/>
      <c r="D19" s="1"/>
      <c r="E19" s="1"/>
    </row>
  </sheetData>
  <sheetProtection/>
  <mergeCells count="2">
    <mergeCell ref="A1:E1"/>
    <mergeCell ref="A2:E2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admin</cp:lastModifiedBy>
  <cp:lastPrinted>2019-06-08T12:42:03Z</cp:lastPrinted>
  <dcterms:created xsi:type="dcterms:W3CDTF">2015-04-26T07:55:09Z</dcterms:created>
  <dcterms:modified xsi:type="dcterms:W3CDTF">2019-06-10T06:16:00Z</dcterms:modified>
  <cp:category/>
  <cp:version/>
  <cp:contentType/>
  <cp:contentStatus/>
</cp:coreProperties>
</file>