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1460" windowHeight="3195" activeTab="9"/>
  </bookViews>
  <sheets>
    <sheet name="МЛ" sheetId="1" r:id="rId1"/>
    <sheet name="ППЮН" sheetId="2" r:id="rId2"/>
    <sheet name="ППЮН ок" sheetId="3" r:id="rId3"/>
    <sheet name="ППДВ ок" sheetId="4" r:id="rId4"/>
    <sheet name="ППДВ" sheetId="5" r:id="rId5"/>
    <sheet name="1,3" sheetId="6" r:id="rId6"/>
    <sheet name="МП" sheetId="7" r:id="rId7"/>
    <sheet name="КПЮН" sheetId="8" r:id="rId8"/>
    <sheet name="ППА ОК" sheetId="9" r:id="rId9"/>
    <sheet name="Судейская" sheetId="10" r:id="rId10"/>
  </sheets>
  <definedNames>
    <definedName name="_xlnm.Print_Area" localSheetId="0">'МЛ'!$A$1:$L$73</definedName>
  </definedNames>
  <calcPr fullCalcOnLoad="1"/>
</workbook>
</file>

<file path=xl/sharedStrings.xml><?xml version="1.0" encoding="utf-8"?>
<sst xmlns="http://schemas.openxmlformats.org/spreadsheetml/2006/main" count="1276" uniqueCount="323">
  <si>
    <t>Выездка</t>
  </si>
  <si>
    <t>Мастер-лист</t>
  </si>
  <si>
    <t>№ п/п</t>
  </si>
  <si>
    <t>№ лошади</t>
  </si>
  <si>
    <t>Зачет</t>
  </si>
  <si>
    <r>
      <t xml:space="preserve">Фамилия, </t>
    </r>
    <r>
      <rPr>
        <sz val="8"/>
        <rFont val="Verdana"/>
        <family val="2"/>
      </rPr>
      <t>Имя всадника</t>
    </r>
  </si>
  <si>
    <t>Рег.№</t>
  </si>
  <si>
    <t>Звание, разряд</t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</si>
  <si>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</si>
  <si>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Владелец</t>
  </si>
  <si>
    <t>Тренер</t>
  </si>
  <si>
    <t>Команда, регион</t>
  </si>
  <si>
    <t>Отметка ветеринарной инспекции</t>
  </si>
  <si>
    <t>Технический делегат</t>
  </si>
  <si>
    <t>Главный судья</t>
  </si>
  <si>
    <t>Главный секретарь</t>
  </si>
  <si>
    <t>Ветеринарный врач</t>
  </si>
  <si>
    <t xml:space="preserve">выездка </t>
  </si>
  <si>
    <t>Технические результаты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</si>
  <si>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</si>
  <si>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</si>
  <si>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Н</t>
  </si>
  <si>
    <t>C</t>
  </si>
  <si>
    <t>М</t>
  </si>
  <si>
    <t>Ошибки в схеме</t>
  </si>
  <si>
    <t>Прочие ошибки</t>
  </si>
  <si>
    <t>Всего баллов</t>
  </si>
  <si>
    <t>Сумма общих оценок</t>
  </si>
  <si>
    <t>Всего %</t>
  </si>
  <si>
    <t>Вып.
норм.</t>
  </si>
  <si>
    <t>Баллы</t>
  </si>
  <si>
    <t>%</t>
  </si>
  <si>
    <t>Место</t>
  </si>
  <si>
    <t>КМС</t>
  </si>
  <si>
    <t>1Ю</t>
  </si>
  <si>
    <t>самостоятельно</t>
  </si>
  <si>
    <t>ПРЕДВАРИТЕЛЬНЫЙ ПРИЗ А. ДЕТИ</t>
  </si>
  <si>
    <t>б/р</t>
  </si>
  <si>
    <t>МЛ</t>
  </si>
  <si>
    <t>Дети</t>
  </si>
  <si>
    <t>2Ю</t>
  </si>
  <si>
    <t>ПРЕДВАРИТЕЛЬНЫЙ ПРИЗ. ЮНОШИ</t>
  </si>
  <si>
    <t>КОМАНДНЫЙ ПРИЗ. ЮНОШИ</t>
  </si>
  <si>
    <t>Лудина И.</t>
  </si>
  <si>
    <t>МАЛЫЙ ПРИЗ</t>
  </si>
  <si>
    <t>Открытый класс</t>
  </si>
  <si>
    <t>Состав судейской:</t>
  </si>
  <si>
    <t>Член ГСК - Ахачинский А.А.</t>
  </si>
  <si>
    <r>
      <t xml:space="preserve">ЛОППЕР
</t>
    </r>
    <r>
      <rPr>
        <sz val="8"/>
        <rFont val="Verdana"/>
        <family val="2"/>
      </rPr>
      <t>Наталья</t>
    </r>
  </si>
  <si>
    <t>012082</t>
  </si>
  <si>
    <r>
      <t xml:space="preserve">АМСТЕРДАМ-11, </t>
    </r>
    <r>
      <rPr>
        <sz val="8"/>
        <rFont val="Verdana"/>
        <family val="2"/>
      </rPr>
      <t>мер, рыж, полукр, Адреналин, Ленинградская область</t>
    </r>
  </si>
  <si>
    <t>017222</t>
  </si>
  <si>
    <t>Каземирчук М.</t>
  </si>
  <si>
    <t>КСК "Эфа"/
Ленинградская область</t>
  </si>
  <si>
    <r>
      <t xml:space="preserve">ЗАТЕЯ-10, </t>
    </r>
    <r>
      <rPr>
        <sz val="8"/>
        <rFont val="Verdana"/>
        <family val="2"/>
      </rPr>
      <t>коб, вор, УВП, Дер Танзер, Украина</t>
    </r>
  </si>
  <si>
    <t>011381</t>
  </si>
  <si>
    <t>Лоппер Н.</t>
  </si>
  <si>
    <t xml:space="preserve">Протоколы - </t>
  </si>
  <si>
    <t xml:space="preserve">Читчики: </t>
  </si>
  <si>
    <t>Ветеринарный врач - Румянцева Е.</t>
  </si>
  <si>
    <t xml:space="preserve">Ветеринарный врач - </t>
  </si>
  <si>
    <t>Допущен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</si>
  <si>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</si>
  <si>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</si>
  <si>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</si>
  <si>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</si>
  <si>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</si>
  <si>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</si>
  <si>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</si>
  <si>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</si>
  <si>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</si>
  <si>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</si>
  <si>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</si>
  <si>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</si>
  <si>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</si>
  <si>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</si>
  <si>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</si>
  <si>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</si>
  <si>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</si>
  <si>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</si>
  <si>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</si>
  <si>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</si>
  <si>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</si>
  <si>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</si>
  <si>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</si>
  <si>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</si>
  <si>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</si>
  <si>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</si>
  <si>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</si>
  <si>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</si>
  <si>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</si>
  <si>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</si>
  <si>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</si>
  <si>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</si>
  <si>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</si>
  <si>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</si>
  <si>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</si>
  <si>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</si>
  <si>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</si>
  <si>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</si>
  <si>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</si>
  <si>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</si>
  <si>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</si>
  <si>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</si>
  <si>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</si>
  <si>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</si>
  <si>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</si>
  <si>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</si>
  <si>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</si>
  <si>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</si>
  <si>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</si>
  <si>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</si>
  <si>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</si>
  <si>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</si>
  <si>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03 июня 2017</t>
  </si>
  <si>
    <r>
      <t xml:space="preserve">БУТЯТОВА
</t>
    </r>
    <r>
      <rPr>
        <sz val="8"/>
        <rFont val="Verdana"/>
        <family val="2"/>
      </rPr>
      <t>Александра</t>
    </r>
  </si>
  <si>
    <r>
      <t xml:space="preserve">ХАРЛЕЙ ДИАМАНТ-09, </t>
    </r>
    <r>
      <rPr>
        <sz val="8"/>
        <rFont val="Verdana"/>
        <family val="2"/>
      </rPr>
      <t>т.гн, УВП, Сандрос Диамант, Украина</t>
    </r>
  </si>
  <si>
    <t>013475</t>
  </si>
  <si>
    <t>ОУСЦ Планерная</t>
  </si>
  <si>
    <t>Веклич Н.</t>
  </si>
  <si>
    <t>Ч.вл/
Ленинградская область</t>
  </si>
  <si>
    <r>
      <t xml:space="preserve">САНТАЛОВА
</t>
    </r>
    <r>
      <rPr>
        <sz val="8"/>
        <rFont val="Verdana"/>
        <family val="2"/>
      </rPr>
      <t>Ольга</t>
    </r>
  </si>
  <si>
    <r>
      <t xml:space="preserve">НИХРОМ-08, </t>
    </r>
    <r>
      <rPr>
        <sz val="8"/>
        <rFont val="Verdana"/>
        <family val="2"/>
      </rPr>
      <t xml:space="preserve">гн, полукр, Нафненат, Орловская область </t>
    </r>
  </si>
  <si>
    <t>014226</t>
  </si>
  <si>
    <t>Маркелова Е.</t>
  </si>
  <si>
    <t>КСК "Комарово"/
Санкт-Петербург</t>
  </si>
  <si>
    <r>
      <t xml:space="preserve">СУХОВА
</t>
    </r>
    <r>
      <rPr>
        <sz val="8"/>
        <rFont val="Verdana"/>
        <family val="2"/>
      </rPr>
      <t>Екатерина</t>
    </r>
  </si>
  <si>
    <r>
      <t xml:space="preserve">ФЛЕШ ОФ ЛАЙТ-10, </t>
    </r>
    <r>
      <rPr>
        <sz val="8"/>
        <rFont val="Verdana"/>
        <family val="2"/>
      </rPr>
      <t>т.гн, ольд, Фюрст Романсир, Германия</t>
    </r>
  </si>
  <si>
    <t>011731</t>
  </si>
  <si>
    <t>Епишин В.</t>
  </si>
  <si>
    <r>
      <t xml:space="preserve">ТВЕРДОВА
</t>
    </r>
    <r>
      <rPr>
        <sz val="8"/>
        <rFont val="Verdana"/>
        <family val="2"/>
      </rPr>
      <t>Алёна,2000</t>
    </r>
  </si>
  <si>
    <r>
      <t xml:space="preserve">ДОБРАЯ-05, </t>
    </r>
    <r>
      <rPr>
        <sz val="8"/>
        <rFont val="Verdana"/>
        <family val="2"/>
      </rPr>
      <t>коб, гн, полукр, Дисплей, Новгородская область</t>
    </r>
  </si>
  <si>
    <t>013535</t>
  </si>
  <si>
    <t>Фонд ЕОВН-ЦРКиДН"</t>
  </si>
  <si>
    <t>Михайлова Т.</t>
  </si>
  <si>
    <r>
      <t xml:space="preserve">ВОЛКОВА
</t>
    </r>
    <r>
      <rPr>
        <sz val="8"/>
        <rFont val="Verdana"/>
        <family val="2"/>
      </rPr>
      <t>Жанна</t>
    </r>
  </si>
  <si>
    <t>009672</t>
  </si>
  <si>
    <t>013451</t>
  </si>
  <si>
    <t>Пименова Т.</t>
  </si>
  <si>
    <r>
      <t xml:space="preserve">АРАВИНА
</t>
    </r>
    <r>
      <rPr>
        <sz val="8"/>
        <rFont val="Verdana"/>
        <family val="2"/>
      </rPr>
      <t>Даль</t>
    </r>
  </si>
  <si>
    <r>
      <t xml:space="preserve">РОЛАНДА-09, </t>
    </r>
    <r>
      <rPr>
        <sz val="8"/>
        <rFont val="Verdana"/>
        <family val="2"/>
      </rPr>
      <t>коб, гнед, полукр, Романантикер, Россия</t>
    </r>
  </si>
  <si>
    <t>011854</t>
  </si>
  <si>
    <t>Аравина Д.</t>
  </si>
  <si>
    <t>Бутятова А.</t>
  </si>
  <si>
    <t>КСК "Комарово"/
Ленинградская область</t>
  </si>
  <si>
    <t>007402</t>
  </si>
  <si>
    <t xml:space="preserve">Мурамисова </t>
  </si>
  <si>
    <r>
      <t xml:space="preserve">МОРОЗОВА
</t>
    </r>
    <r>
      <rPr>
        <sz val="8"/>
        <rFont val="Verdana"/>
        <family val="2"/>
      </rPr>
      <t>Евгения</t>
    </r>
  </si>
  <si>
    <r>
      <t xml:space="preserve">СКАЙВОЛКЕР-09, </t>
    </r>
    <r>
      <rPr>
        <sz val="8"/>
        <rFont val="Verdana"/>
        <family val="2"/>
      </rPr>
      <t>вор, ольд, Стэдингер, Германия</t>
    </r>
  </si>
  <si>
    <t>010437</t>
  </si>
  <si>
    <t>Морозова Е.</t>
  </si>
  <si>
    <r>
      <t xml:space="preserve">ЗОРРО КУБАНИ-06, </t>
    </r>
    <r>
      <rPr>
        <sz val="8"/>
        <rFont val="Verdana"/>
        <family val="2"/>
      </rPr>
      <t>гн,трак, Ротор, Краснодарский край</t>
    </r>
  </si>
  <si>
    <t>009766</t>
  </si>
  <si>
    <t>Иноземцева И.</t>
  </si>
  <si>
    <t>Егорова А.- ВК - Санкт-Петербург</t>
  </si>
  <si>
    <r>
      <t xml:space="preserve">ИВАНОВА
</t>
    </r>
    <r>
      <rPr>
        <sz val="8"/>
        <rFont val="Verdana"/>
        <family val="2"/>
      </rPr>
      <t>Александра,2003</t>
    </r>
  </si>
  <si>
    <r>
      <t xml:space="preserve">РЕД ФОКС-08, </t>
    </r>
    <r>
      <rPr>
        <sz val="8"/>
        <rFont val="Verdana"/>
        <family val="2"/>
      </rPr>
      <t>мер, гол.тепл, Грибальди</t>
    </r>
  </si>
  <si>
    <t>016651</t>
  </si>
  <si>
    <t>Симонов О.</t>
  </si>
  <si>
    <r>
      <t xml:space="preserve">ГРИШИНА
</t>
    </r>
    <r>
      <rPr>
        <sz val="8"/>
        <rFont val="Verdana"/>
        <family val="2"/>
      </rPr>
      <t>Юлия,2001</t>
    </r>
  </si>
  <si>
    <r>
      <t xml:space="preserve">ЭММА ЛИ-06, </t>
    </r>
    <r>
      <rPr>
        <sz val="8"/>
        <rFont val="Verdana"/>
        <family val="2"/>
      </rPr>
      <t>коб, вор, помесь, Леон, пфф Ковчег</t>
    </r>
  </si>
  <si>
    <t>010488</t>
  </si>
  <si>
    <t>Борзенкова М.</t>
  </si>
  <si>
    <t>Стулова Е.</t>
  </si>
  <si>
    <t>КЗ Ковчег/
Санкт-Петербург</t>
  </si>
  <si>
    <r>
      <t xml:space="preserve">СИМОНОВА
</t>
    </r>
    <r>
      <rPr>
        <sz val="8"/>
        <rFont val="Verdana"/>
        <family val="2"/>
      </rPr>
      <t>Варвара,2002</t>
    </r>
  </si>
  <si>
    <t>ПРЕДВАРИТЕЛЬНЫЙ ПРИЗ В. ДЕТИ</t>
  </si>
  <si>
    <r>
      <t xml:space="preserve">ПАШКОВА
</t>
    </r>
    <r>
      <rPr>
        <sz val="8"/>
        <rFont val="Verdana"/>
        <family val="2"/>
      </rPr>
      <t>Оксана</t>
    </r>
  </si>
  <si>
    <r>
      <t xml:space="preserve">ДЗИНТАРЕ-07, </t>
    </r>
    <r>
      <rPr>
        <sz val="8"/>
        <rFont val="Verdana"/>
        <family val="2"/>
      </rPr>
      <t>гн, полукр, Пах Ох, Ленинградская область</t>
    </r>
  </si>
  <si>
    <t>016155</t>
  </si>
  <si>
    <t>Гришин О.</t>
  </si>
  <si>
    <t>КЗ "Ковчег"/
Санкт-Петербургъ</t>
  </si>
  <si>
    <r>
      <t xml:space="preserve">ТИХОМИРОВА
</t>
    </r>
    <r>
      <rPr>
        <sz val="8"/>
        <rFont val="Verdana"/>
        <family val="2"/>
      </rPr>
      <t>Юлия</t>
    </r>
  </si>
  <si>
    <r>
      <t xml:space="preserve">ПЕРЕСЛАВЛЬ-11, </t>
    </r>
    <r>
      <rPr>
        <sz val="8"/>
        <rFont val="Verdana"/>
        <family val="2"/>
      </rPr>
      <t>мер, рыж, трак, Вертопрах, КФ Грифон</t>
    </r>
  </si>
  <si>
    <t>014601</t>
  </si>
  <si>
    <t>Тихомирова Ю.</t>
  </si>
  <si>
    <t>Хмелев М.</t>
  </si>
  <si>
    <r>
      <t xml:space="preserve">КОНОВАЛОВА
</t>
    </r>
    <r>
      <rPr>
        <sz val="8"/>
        <rFont val="Verdana"/>
        <family val="2"/>
      </rPr>
      <t>Татьяна</t>
    </r>
  </si>
  <si>
    <r>
      <t xml:space="preserve">ПОБЕДИТЕЛЬ-08, </t>
    </r>
    <r>
      <rPr>
        <sz val="8"/>
        <rFont val="Verdana"/>
        <family val="2"/>
      </rPr>
      <t>мер, сер, помесь, Потаж, Россия</t>
    </r>
  </si>
  <si>
    <t>006275</t>
  </si>
  <si>
    <t>Попова И.</t>
  </si>
  <si>
    <r>
      <t xml:space="preserve">МАГРЕЙ-12, </t>
    </r>
    <r>
      <rPr>
        <sz val="8"/>
        <rFont val="Verdana"/>
        <family val="2"/>
      </rPr>
      <t>сер, полукр, Гетман, Россия</t>
    </r>
  </si>
  <si>
    <t>016645</t>
  </si>
  <si>
    <r>
      <t xml:space="preserve">ЛАТЫШЕВА
</t>
    </r>
    <r>
      <rPr>
        <sz val="8"/>
        <rFont val="Verdana"/>
        <family val="2"/>
      </rPr>
      <t>Анастасия,2005</t>
    </r>
  </si>
  <si>
    <t>008905</t>
  </si>
  <si>
    <r>
      <t xml:space="preserve">КВАРТА-05, </t>
    </r>
    <r>
      <rPr>
        <sz val="8"/>
        <rFont val="Verdana"/>
        <family val="2"/>
      </rPr>
      <t>коб, вор, ган, Койот Агли, кз Георенбург</t>
    </r>
  </si>
  <si>
    <t>009459</t>
  </si>
  <si>
    <t>Пуга О.</t>
  </si>
  <si>
    <t>Бессарабова Т.</t>
  </si>
  <si>
    <r>
      <t xml:space="preserve">ГРИШИНА
</t>
    </r>
    <r>
      <rPr>
        <sz val="8"/>
        <rFont val="Verdana"/>
        <family val="2"/>
      </rPr>
      <t>Варвара,2004</t>
    </r>
  </si>
  <si>
    <r>
      <t xml:space="preserve">ПОДАРОК-04, </t>
    </r>
    <r>
      <rPr>
        <sz val="8"/>
        <rFont val="Verdana"/>
        <family val="2"/>
      </rPr>
      <t>гн, полукр, Ленинградская область</t>
    </r>
  </si>
  <si>
    <t>008308</t>
  </si>
  <si>
    <r>
      <t xml:space="preserve">ЛОБАСТОВА
</t>
    </r>
    <r>
      <rPr>
        <sz val="8"/>
        <rFont val="Verdana"/>
        <family val="2"/>
      </rPr>
      <t>Дарья, 2004</t>
    </r>
  </si>
  <si>
    <r>
      <t xml:space="preserve">ХУРГАНО-05, </t>
    </r>
    <r>
      <rPr>
        <sz val="8"/>
        <rFont val="Verdana"/>
        <family val="2"/>
      </rPr>
      <t>жер, вор, Хауз</t>
    </r>
  </si>
  <si>
    <t>004244</t>
  </si>
  <si>
    <r>
      <t xml:space="preserve">КОРОТУН
</t>
    </r>
    <r>
      <rPr>
        <sz val="8"/>
        <rFont val="Verdana"/>
        <family val="2"/>
      </rPr>
      <t>Анастасия,2006</t>
    </r>
  </si>
  <si>
    <r>
      <t xml:space="preserve">АЙ ЭМ ЗЕ КИНГ-05, </t>
    </r>
    <r>
      <rPr>
        <sz val="8"/>
        <rFont val="Verdana"/>
        <family val="2"/>
      </rPr>
      <t>(148), мер, сер, гол.тепл, Идзард, Нидерланды</t>
    </r>
  </si>
  <si>
    <t>016174</t>
  </si>
  <si>
    <t>Коротун Н.</t>
  </si>
  <si>
    <t>Санталова О.</t>
  </si>
  <si>
    <r>
      <t xml:space="preserve">ЕРШОВА
</t>
    </r>
    <r>
      <rPr>
        <sz val="8"/>
        <rFont val="Verdana"/>
        <family val="2"/>
      </rPr>
      <t>Елизавета,2006</t>
    </r>
  </si>
  <si>
    <t>МАНЕЖНАЯ ЕЗДА ФКС СПБ №1.3, 2016 ГОДА(ШАГ-РЫСЬ)</t>
  </si>
  <si>
    <t>Дети на лошадях и всадники на лошадях до 150 см в холке (пони)</t>
  </si>
  <si>
    <r>
      <t xml:space="preserve">СОМОВА
</t>
    </r>
    <r>
      <rPr>
        <sz val="8"/>
        <rFont val="Verdana"/>
        <family val="2"/>
      </rPr>
      <t>Анастасия,2006</t>
    </r>
  </si>
  <si>
    <r>
      <t xml:space="preserve">ЕВДОКИМОВА
</t>
    </r>
    <r>
      <rPr>
        <sz val="8"/>
        <rFont val="Verdana"/>
        <family val="2"/>
      </rPr>
      <t>Карина,2003</t>
    </r>
  </si>
  <si>
    <t>Далецкая К.</t>
  </si>
  <si>
    <r>
      <t xml:space="preserve">ЛИЧКОВАХА
</t>
    </r>
    <r>
      <rPr>
        <sz val="8"/>
        <rFont val="Verdana"/>
        <family val="2"/>
      </rPr>
      <t>Алина,2004</t>
    </r>
  </si>
  <si>
    <r>
      <t xml:space="preserve">ВОЛГА-03, </t>
    </r>
    <r>
      <rPr>
        <sz val="8"/>
        <rFont val="Verdana"/>
        <family val="2"/>
      </rPr>
      <t>коб, гн, полукр, Россия</t>
    </r>
  </si>
  <si>
    <t>011899</t>
  </si>
  <si>
    <t>Иванова Н.</t>
  </si>
  <si>
    <r>
      <t xml:space="preserve">БЕРЛИЗОВА
</t>
    </r>
    <r>
      <rPr>
        <sz val="8"/>
        <rFont val="Verdana"/>
        <family val="2"/>
      </rPr>
      <t>Прасковья,2004</t>
    </r>
  </si>
  <si>
    <r>
      <t xml:space="preserve">МАРАКЕШ-10, </t>
    </r>
    <r>
      <rPr>
        <sz val="8"/>
        <rFont val="Verdana"/>
        <family val="2"/>
      </rPr>
      <t>коб, сер, араб, Арбат, Дагестан</t>
    </r>
  </si>
  <si>
    <t>013095</t>
  </si>
  <si>
    <t>Берлизов М.</t>
  </si>
  <si>
    <t>Новикова К.</t>
  </si>
  <si>
    <t>КСК "Перспектива"/
Санкт-Петербург</t>
  </si>
  <si>
    <r>
      <t xml:space="preserve">КОМАРОВА
</t>
    </r>
    <r>
      <rPr>
        <sz val="8"/>
        <rFont val="Verdana"/>
        <family val="2"/>
      </rPr>
      <t>Дарья, 2004</t>
    </r>
  </si>
  <si>
    <t>010326</t>
  </si>
  <si>
    <t>Окназова Н.</t>
  </si>
  <si>
    <r>
      <t xml:space="preserve">СТРУЖЕНКОВА
</t>
    </r>
    <r>
      <rPr>
        <sz val="8"/>
        <rFont val="Verdana"/>
        <family val="2"/>
      </rPr>
      <t>Софья,2005</t>
    </r>
  </si>
  <si>
    <r>
      <t xml:space="preserve">ПОКЕРС-02, </t>
    </r>
    <r>
      <rPr>
        <sz val="8"/>
        <rFont val="Verdana"/>
        <family val="2"/>
      </rPr>
      <t>гн, латв, Паезано, Латвия</t>
    </r>
  </si>
  <si>
    <t>005199</t>
  </si>
  <si>
    <t>Петренко А.</t>
  </si>
  <si>
    <r>
      <t xml:space="preserve">ЧЕРНОРУЦКИЙ
</t>
    </r>
    <r>
      <rPr>
        <sz val="8"/>
        <rFont val="Verdana"/>
        <family val="2"/>
      </rPr>
      <t>Артем, 2003</t>
    </r>
  </si>
  <si>
    <r>
      <t xml:space="preserve">ГОЛДЕН ГЕРЛ-08, </t>
    </r>
    <r>
      <rPr>
        <sz val="8"/>
        <rFont val="Verdana"/>
        <family val="2"/>
      </rPr>
      <t>т.гн, полукр, Леон, Ленинградская область</t>
    </r>
  </si>
  <si>
    <t>016154</t>
  </si>
  <si>
    <r>
      <t xml:space="preserve">РАЕВА
</t>
    </r>
    <r>
      <rPr>
        <sz val="8"/>
        <rFont val="Verdana"/>
        <family val="2"/>
      </rPr>
      <t>Юлия,2005</t>
    </r>
  </si>
  <si>
    <r>
      <t xml:space="preserve">СПИЦИНА
</t>
    </r>
    <r>
      <rPr>
        <sz val="8"/>
        <rFont val="Verdana"/>
        <family val="2"/>
      </rPr>
      <t>Анна,2004</t>
    </r>
  </si>
  <si>
    <r>
      <t xml:space="preserve">ДЭВИДС ТЕМПТЕЙШН-09, </t>
    </r>
    <r>
      <rPr>
        <sz val="8"/>
        <rFont val="Verdana"/>
        <family val="2"/>
      </rPr>
      <t>палом, уэльск.пони, Дэвидс Виктор Ллвуд, Великобритания</t>
    </r>
  </si>
  <si>
    <t>010618</t>
  </si>
  <si>
    <r>
      <t xml:space="preserve">ГАБДУЛЬБАЯНОВА
</t>
    </r>
    <r>
      <rPr>
        <sz val="8"/>
        <rFont val="Verdana"/>
        <family val="2"/>
      </rPr>
      <t>Лейсан,2004</t>
    </r>
  </si>
  <si>
    <r>
      <t xml:space="preserve">МИЩЕНКО
</t>
    </r>
    <r>
      <rPr>
        <sz val="8"/>
        <rFont val="Verdana"/>
        <family val="2"/>
      </rPr>
      <t>Ольга</t>
    </r>
  </si>
  <si>
    <t>КУБОК КСК КОМАРОВО</t>
  </si>
  <si>
    <r>
      <t xml:space="preserve">ФАРХИЗЕЛЬ-03, </t>
    </r>
    <r>
      <rPr>
        <sz val="8"/>
        <rFont val="Verdana"/>
        <family val="2"/>
      </rPr>
      <t>гн, латв, Хитон, Беларусь</t>
    </r>
  </si>
  <si>
    <t>011808</t>
  </si>
  <si>
    <t>Свиридова Т.</t>
  </si>
  <si>
    <r>
      <t xml:space="preserve">ЧЕРКАСОВА
</t>
    </r>
    <r>
      <rPr>
        <sz val="8"/>
        <rFont val="Verdana"/>
        <family val="2"/>
      </rPr>
      <t>Ольга</t>
    </r>
  </si>
  <si>
    <t>014475</t>
  </si>
  <si>
    <r>
      <t xml:space="preserve">БОСТОН-00, </t>
    </r>
    <r>
      <rPr>
        <sz val="8"/>
        <rFont val="Verdana"/>
        <family val="2"/>
      </rPr>
      <t>мер, гн, трак, Орех 64, Кировский кз</t>
    </r>
  </si>
  <si>
    <t>005903</t>
  </si>
  <si>
    <t>Дьячкова Е.</t>
  </si>
  <si>
    <r>
      <t xml:space="preserve">КРУМПЕЛЬ
</t>
    </r>
    <r>
      <rPr>
        <sz val="8"/>
        <rFont val="Verdana"/>
        <family val="2"/>
      </rPr>
      <t>Ирина,1996</t>
    </r>
  </si>
  <si>
    <r>
      <t xml:space="preserve">ФЕЛИЦИЯ-05, </t>
    </r>
    <r>
      <rPr>
        <sz val="8"/>
        <rFont val="Verdana"/>
        <family val="2"/>
      </rPr>
      <t>коб, т.гнед, ольден, Цаубертанц, КК Прометей</t>
    </r>
  </si>
  <si>
    <t>004034</t>
  </si>
  <si>
    <t>Иудина А.</t>
  </si>
  <si>
    <t>Ч/вл/
Санкт-Петербург</t>
  </si>
  <si>
    <r>
      <t xml:space="preserve">НОВИКОВА
</t>
    </r>
    <r>
      <rPr>
        <sz val="8"/>
        <rFont val="Verdana"/>
        <family val="2"/>
      </rPr>
      <t>Кристина</t>
    </r>
  </si>
  <si>
    <r>
      <t xml:space="preserve">ГВИДОН-04, </t>
    </r>
    <r>
      <rPr>
        <sz val="8"/>
        <rFont val="Verdana"/>
        <family val="2"/>
      </rPr>
      <t>жер, т.гнед, РВП, Горец, Московская область</t>
    </r>
  </si>
  <si>
    <t>004154</t>
  </si>
  <si>
    <t>Соболева Е.</t>
  </si>
  <si>
    <r>
      <t xml:space="preserve">КАЗЕМИРЧУК
</t>
    </r>
    <r>
      <rPr>
        <sz val="8"/>
        <rFont val="Verdana"/>
        <family val="2"/>
      </rPr>
      <t>Марина</t>
    </r>
  </si>
  <si>
    <r>
      <t xml:space="preserve">ЭЛЕМЕНТ-09, </t>
    </r>
    <r>
      <rPr>
        <sz val="8"/>
        <rFont val="Verdana"/>
        <family val="2"/>
      </rPr>
      <t>вор, полукр, Леон, Ленинградская область</t>
    </r>
  </si>
  <si>
    <t>010365</t>
  </si>
  <si>
    <r>
      <t xml:space="preserve">СЕКВЕНЦИЯ-13, </t>
    </r>
    <r>
      <rPr>
        <sz val="8"/>
        <rFont val="Verdana"/>
        <family val="2"/>
      </rPr>
      <t>коб, гн, ган, Сан Франциско, Самарская область</t>
    </r>
  </si>
  <si>
    <t>016643</t>
  </si>
  <si>
    <t>Иванова С.</t>
  </si>
  <si>
    <r>
      <t xml:space="preserve">МАХИНИНА
</t>
    </r>
    <r>
      <rPr>
        <sz val="8"/>
        <rFont val="Verdana"/>
        <family val="2"/>
      </rPr>
      <t>Арина</t>
    </r>
  </si>
  <si>
    <r>
      <t xml:space="preserve">БАХВАЛОВА
</t>
    </r>
    <r>
      <rPr>
        <sz val="8"/>
        <rFont val="Verdana"/>
        <family val="2"/>
      </rPr>
      <t>Надежда</t>
    </r>
  </si>
  <si>
    <r>
      <t xml:space="preserve">ВЛАСКОВА
</t>
    </r>
    <r>
      <rPr>
        <sz val="8"/>
        <rFont val="Verdana"/>
        <family val="2"/>
      </rPr>
      <t>Екатерина,2002</t>
    </r>
  </si>
  <si>
    <t>Аравина Е.</t>
  </si>
  <si>
    <t>В</t>
  </si>
  <si>
    <t>Судьи:  Н - Резанова С. - ВК - Вологодская обл., С - Мирецкая И. - ВК - Санкт-Петербург, В - Хмелев М. - 1К - Санкт-Петербург</t>
  </si>
  <si>
    <r>
      <t xml:space="preserve">СМАЙЛ-07, </t>
    </r>
    <r>
      <rPr>
        <sz val="8"/>
        <rFont val="Verdana"/>
        <family val="2"/>
      </rPr>
      <t>мер, сер, помесь, Гонг, Россия</t>
    </r>
  </si>
  <si>
    <t>Диброва Н.</t>
  </si>
  <si>
    <r>
      <t xml:space="preserve">ПРОДИДЖИ-06, </t>
    </r>
    <r>
      <rPr>
        <sz val="8"/>
        <rFont val="Verdana"/>
        <family val="2"/>
      </rPr>
      <t>вор, трак, Гданьск, Смоленская область</t>
    </r>
  </si>
  <si>
    <t>КСК "Фонд еврейской общины"/
Новгородская область</t>
  </si>
  <si>
    <r>
      <t xml:space="preserve">ТАЙГА-07, </t>
    </r>
    <r>
      <rPr>
        <sz val="8"/>
        <rFont val="Verdana"/>
        <family val="2"/>
      </rPr>
      <t>коб, вор, РВП, Горихвост, Россия</t>
    </r>
  </si>
  <si>
    <r>
      <t xml:space="preserve">РОМАНС-07, </t>
    </r>
    <r>
      <rPr>
        <sz val="8"/>
        <rFont val="Verdana"/>
        <family val="2"/>
      </rPr>
      <t>мер, сер, полукр, Абсолют, Россия</t>
    </r>
  </si>
  <si>
    <t>016195</t>
  </si>
  <si>
    <t>Мищенко О.</t>
  </si>
  <si>
    <t xml:space="preserve"> -</t>
  </si>
  <si>
    <t xml:space="preserve">Резанова С. - ВК - Вологодская область </t>
  </si>
  <si>
    <r>
      <t xml:space="preserve">ГОТЬЕ-11, </t>
    </r>
    <r>
      <rPr>
        <sz val="8"/>
        <rFont val="Verdana"/>
        <family val="2"/>
      </rPr>
      <t>мер, гн, гол.тепл, Апачи, Нидерланды</t>
    </r>
  </si>
  <si>
    <t>017427</t>
  </si>
  <si>
    <t>Кондрашова М.</t>
  </si>
  <si>
    <t>Ч.вл/
Санкт-Петербург</t>
  </si>
  <si>
    <t>КСК "Вива"/
Санкт-Петербург</t>
  </si>
  <si>
    <r>
      <t>ВЛАСТЬ-05, к</t>
    </r>
    <r>
      <rPr>
        <sz val="8"/>
        <rFont val="Verdana"/>
        <family val="2"/>
      </rPr>
      <t xml:space="preserve">об, гн, полукр, Вереск, Россия </t>
    </r>
  </si>
  <si>
    <t>008279</t>
  </si>
  <si>
    <t>Лобастова Ж.</t>
  </si>
  <si>
    <r>
      <t xml:space="preserve">Судьи: </t>
    </r>
    <r>
      <rPr>
        <sz val="10"/>
        <rFont val="Verdana"/>
        <family val="2"/>
      </rPr>
      <t xml:space="preserve"> Н - Хмелев М. - 1К - Санкт-Петербург, С - Резанова С. - ВК - Вологодская обл., В - Мирецкая И. - ВК - Санкт-Петербург</t>
    </r>
  </si>
  <si>
    <t>КСК "Комарово" / Санкт-Петербург</t>
  </si>
  <si>
    <r>
      <t xml:space="preserve">Судьи: </t>
    </r>
    <r>
      <rPr>
        <sz val="10"/>
        <rFont val="Verdana"/>
        <family val="2"/>
      </rPr>
      <t xml:space="preserve"> Н - Мирецкая И. - ВК - Санкт-Петербург, С - Хмелев М. - 1К - Санкт-Петербург, М - Резанова С. - ВК - Вологодская обл.</t>
    </r>
  </si>
  <si>
    <r>
      <t xml:space="preserve">ПРИВИЛЕГИЯ-11, </t>
    </r>
    <r>
      <rPr>
        <sz val="8"/>
        <rFont val="Verdana"/>
        <family val="2"/>
      </rPr>
      <t>коб, сер, трак, Эксресс, Россия</t>
    </r>
  </si>
  <si>
    <t>016118</t>
  </si>
  <si>
    <t>Исакова Н.</t>
  </si>
  <si>
    <r>
      <t xml:space="preserve">АРБАЛЕТ-99, </t>
    </r>
    <r>
      <rPr>
        <sz val="8"/>
        <rFont val="Verdana"/>
        <family val="2"/>
      </rPr>
      <t>жер, т.гнед, трак, Бархат, Санкт-Петербург</t>
    </r>
  </si>
  <si>
    <t>004983</t>
  </si>
  <si>
    <t>Опрощенко М.</t>
  </si>
  <si>
    <t>искл</t>
  </si>
  <si>
    <t>Демкина М.</t>
  </si>
  <si>
    <t>Вахитова А.</t>
  </si>
  <si>
    <t>Воробьева Э.</t>
  </si>
  <si>
    <t>Крук Ою</t>
  </si>
  <si>
    <t>Бич Т.</t>
  </si>
  <si>
    <t>Смыкова Е.</t>
  </si>
  <si>
    <t>Пашкова О.</t>
  </si>
  <si>
    <t>04 июня 2017</t>
  </si>
  <si>
    <t>ОТКРЫТЫЙ КУБОК САНКТ-ПЕТЕРБУРГА, 3этап
КУБОК КСК "КОМАРОВО"</t>
  </si>
  <si>
    <t>Главный судья - Резанова С.</t>
  </si>
  <si>
    <t>Член ГСК - Хмелев М.</t>
  </si>
  <si>
    <t>Член ГСК - Додонова О.</t>
  </si>
  <si>
    <t>Член ГСК - Мирецкая И.</t>
  </si>
  <si>
    <t>Главный секретарь - Егорова А.</t>
  </si>
  <si>
    <t>Секретарь - Блюменталь Н.</t>
  </si>
  <si>
    <t>Технический Делегат - Додонова О.</t>
  </si>
  <si>
    <t xml:space="preserve">Шеф-стюард - </t>
  </si>
  <si>
    <t xml:space="preserve">Ассистенет шеф-стюарда - </t>
  </si>
  <si>
    <t>Стюард - Аравина Д.</t>
  </si>
  <si>
    <t>Стюард - Санталова О.</t>
  </si>
  <si>
    <r>
      <t xml:space="preserve">МЕРЕНГЕ-09, </t>
    </r>
    <r>
      <rPr>
        <sz val="8"/>
        <rFont val="Verdana"/>
        <family val="2"/>
      </rPr>
      <t>коб, гн, полукр, Ганг, Россия</t>
    </r>
  </si>
  <si>
    <t>017229</t>
  </si>
  <si>
    <r>
      <t xml:space="preserve">ДЁМКИНА
</t>
    </r>
    <r>
      <rPr>
        <sz val="8"/>
        <rFont val="Verdana"/>
        <family val="2"/>
      </rPr>
      <t>Мария</t>
    </r>
  </si>
  <si>
    <t>Судьи:  Н - Таирова Т. - 2К - Санкт-Петербург, С - Ахачинский А. - ВК - Санкт-Петербург, В - Додонова О. - 1К - Ленинградская область</t>
  </si>
  <si>
    <t>Член ГСК - Таирова Т.</t>
  </si>
  <si>
    <t>КСК "Петростиль"/
Ленинградская область</t>
  </si>
  <si>
    <t>Судьи:  Н - Резанова С. - ВК - Вологодская область, С - Ахачинский А. - ВК - Санкт-Петербург, В - Додонова О. - 1К - Ленинградская область</t>
  </si>
  <si>
    <t>Дёмкина М.</t>
  </si>
  <si>
    <t>КУБОК САНКТ-ПЕТЕРБУРГА, 3этап
КУБОК КСК "КОМАРОВО"</t>
  </si>
  <si>
    <t>03-04 июня 2017</t>
  </si>
  <si>
    <t>КУБОК САНКТ-ПЕТЕРБУРГА, 3этап</t>
  </si>
  <si>
    <t>Додонова О. -1К - Ленинградская область</t>
  </si>
  <si>
    <t>Федотова Н. - Санкт-Петербург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</si>
</sst>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_(\$* #,##0.00_);_(\$* \(#,##0.00\);_(\$* \-??_);_(@_)"/>
    <numFmt numFmtId="167" formatCode="&quot;SFr.&quot;\ #,##0;&quot;SFr.&quot;\ \-#,##0"/>
    <numFmt numFmtId="168" formatCode="_ &quot;SFr.&quot;\ * #,##0.00_ ;_ &quot;SFr.&quot;\ * \-#,##0.00_ ;_ &quot;SFr.&quot;\ * &quot;-&quot;??_ ;_ @_ "/>
    <numFmt numFmtId="169" formatCode="_-* #,##0.00&quot;р.&quot;_-;\-* #,##0.00&quot;р.&quot;_-;_-* \-??&quot;р.&quot;_-;_-@_-"/>
    <numFmt numFmtId="170" formatCode="0.000"/>
    <numFmt numFmtId="171" formatCode="0.0"/>
    <numFmt numFmtId="172" formatCode="_-* #,##0\ &quot;SFr.&quot;_-;\-* #,##0\ &quot;SFr.&quot;_-;_-* &quot;-&quot;\ &quot;SFr.&quot;_-;_-@_-"/>
    <numFmt numFmtId="173" formatCode="_-* #,##0.00_р_._-;\-* #,##0.00_р_._-;_-* &quot;-&quot;??_р_._-;_-@_-"/>
    <numFmt numFmtId="174" formatCode="_-* #,##0.00_р_._-;\-* #,##0.00_р_._-;_-* \-??_р_._-;_-@_-"/>
    <numFmt numFmtId="175" formatCode="_(* #,##0.00_);_(* \(#,##0.00\);_(* &quot;-&quot;??_);_(@_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Arial Cyr"/>
      <family val="0"/>
    </font>
    <font>
      <sz val="9"/>
      <name val="Arial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8"/>
      <name val="Arial Cyr"/>
      <family val="0"/>
    </font>
    <font>
      <i/>
      <sz val="8"/>
      <name val="Verdana"/>
      <family val="2"/>
    </font>
    <font>
      <i/>
      <sz val="10"/>
      <name val="Verdana"/>
      <family val="2"/>
    </font>
    <font>
      <sz val="14"/>
      <name val="Verdan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b/>
      <i/>
      <sz val="9"/>
      <name val="Arial Cyr"/>
      <family val="0"/>
    </font>
    <font>
      <sz val="12"/>
      <name val="Arial"/>
      <family val="2"/>
    </font>
    <font>
      <sz val="11"/>
      <name val="Verdana"/>
      <family val="2"/>
    </font>
    <font>
      <sz val="8"/>
      <color indexed="8"/>
      <name val="Verdana"/>
      <family val="2"/>
    </font>
    <font>
      <b/>
      <i/>
      <sz val="10"/>
      <color indexed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sz val="7"/>
      <name val="Verdana"/>
      <family val="2"/>
    </font>
    <font>
      <b/>
      <i/>
      <sz val="10"/>
      <name val="Verdana"/>
      <family val="2"/>
    </font>
    <font>
      <b/>
      <i/>
      <sz val="24"/>
      <name val="Monotype Corsiva"/>
      <family val="4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name val="Times New Roman"/>
      <family val="1"/>
    </font>
    <font>
      <b/>
      <sz val="12"/>
      <name val="Verdana"/>
      <family val="2"/>
    </font>
    <font>
      <b/>
      <sz val="6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Verdana"/>
      <family val="2"/>
    </font>
    <font>
      <b/>
      <i/>
      <sz val="10"/>
      <color theme="1"/>
      <name val="Verdana"/>
      <family val="2"/>
    </font>
    <font>
      <b/>
      <sz val="8"/>
      <color theme="1"/>
      <name val="Verdana"/>
      <family val="2"/>
    </font>
    <font>
      <b/>
      <sz val="9"/>
      <color theme="1"/>
      <name val="Verdana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9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49" fillId="37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49" fillId="38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49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49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49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49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49" fillId="5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3" borderId="0" applyNumberFormat="0" applyBorder="0" applyAlignment="0" applyProtection="0"/>
    <xf numFmtId="0" fontId="49" fillId="54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6" borderId="0" applyNumberFormat="0" applyBorder="0" applyAlignment="0" applyProtection="0"/>
    <xf numFmtId="0" fontId="49" fillId="57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0" borderId="0" applyNumberFormat="0" applyBorder="0" applyAlignment="0" applyProtection="0"/>
    <xf numFmtId="0" fontId="49" fillId="58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3" borderId="0" applyNumberFormat="0" applyBorder="0" applyAlignment="0" applyProtection="0"/>
    <xf numFmtId="0" fontId="49" fillId="59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1" borderId="0" applyNumberFormat="0" applyBorder="0" applyAlignment="0" applyProtection="0"/>
    <xf numFmtId="0" fontId="50" fillId="62" borderId="1" applyNumberFormat="0" applyAlignment="0" applyProtection="0"/>
    <xf numFmtId="0" fontId="31" fillId="19" borderId="2" applyNumberFormat="0" applyAlignment="0" applyProtection="0"/>
    <xf numFmtId="0" fontId="31" fillId="19" borderId="2" applyNumberFormat="0" applyAlignment="0" applyProtection="0"/>
    <xf numFmtId="0" fontId="31" fillId="18" borderId="2" applyNumberFormat="0" applyAlignment="0" applyProtection="0"/>
    <xf numFmtId="0" fontId="51" fillId="63" borderId="3" applyNumberFormat="0" applyAlignment="0" applyProtection="0"/>
    <xf numFmtId="0" fontId="32" fillId="64" borderId="4" applyNumberFormat="0" applyAlignment="0" applyProtection="0"/>
    <xf numFmtId="0" fontId="32" fillId="64" borderId="4" applyNumberFormat="0" applyAlignment="0" applyProtection="0"/>
    <xf numFmtId="0" fontId="32" fillId="65" borderId="4" applyNumberFormat="0" applyAlignment="0" applyProtection="0"/>
    <xf numFmtId="0" fontId="52" fillId="63" borderId="1" applyNumberFormat="0" applyAlignment="0" applyProtection="0"/>
    <xf numFmtId="0" fontId="33" fillId="64" borderId="2" applyNumberFormat="0" applyAlignment="0" applyProtection="0"/>
    <xf numFmtId="0" fontId="33" fillId="64" borderId="2" applyNumberFormat="0" applyAlignment="0" applyProtection="0"/>
    <xf numFmtId="0" fontId="33" fillId="6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2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9" fontId="2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9" fontId="2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6" fontId="2" fillId="0" borderId="0" applyFill="0" applyBorder="0" applyAlignment="0" applyProtection="0"/>
    <xf numFmtId="169" fontId="2" fillId="0" borderId="0" applyFill="0" applyBorder="0" applyAlignment="0" applyProtection="0"/>
    <xf numFmtId="164" fontId="8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8" fontId="2" fillId="0" borderId="0" applyFill="0" applyBorder="0" applyAlignment="0" applyProtection="0"/>
    <xf numFmtId="166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4" fontId="8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4" fontId="8" fillId="0" borderId="0" applyFont="0" applyFill="0" applyBorder="0" applyAlignment="0" applyProtection="0"/>
    <xf numFmtId="0" fontId="2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4" fontId="1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9" fontId="8" fillId="0" borderId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4" fontId="1" fillId="0" borderId="0" applyFont="0" applyFill="0" applyBorder="0" applyAlignment="0" applyProtection="0"/>
    <xf numFmtId="169" fontId="8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4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5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5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55" fillId="0" borderId="9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57" fillId="66" borderId="13" applyNumberFormat="0" applyAlignment="0" applyProtection="0"/>
    <xf numFmtId="0" fontId="38" fillId="67" borderId="14" applyNumberFormat="0" applyAlignment="0" applyProtection="0"/>
    <xf numFmtId="0" fontId="38" fillId="67" borderId="14" applyNumberFormat="0" applyAlignment="0" applyProtection="0"/>
    <xf numFmtId="0" fontId="38" fillId="68" borderId="14" applyNumberFormat="0" applyAlignment="0" applyProtection="0"/>
    <xf numFmtId="0" fontId="5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9" fillId="69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60" fillId="72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6" borderId="0" applyNumberFormat="0" applyBorder="0" applyAlignment="0" applyProtection="0"/>
    <xf numFmtId="0" fontId="6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73" borderId="15" applyNumberFormat="0" applyFont="0" applyAlignment="0" applyProtection="0"/>
    <xf numFmtId="0" fontId="1" fillId="74" borderId="16" applyNumberFormat="0" applyAlignment="0" applyProtection="0"/>
    <xf numFmtId="0" fontId="2" fillId="74" borderId="16" applyNumberFormat="0" applyAlignment="0" applyProtection="0"/>
    <xf numFmtId="0" fontId="2" fillId="74" borderId="16" applyNumberFormat="0" applyAlignment="0" applyProtection="0"/>
    <xf numFmtId="0" fontId="2" fillId="75" borderId="16" applyNumberFormat="0" applyFont="0" applyAlignment="0" applyProtection="0"/>
    <xf numFmtId="9" fontId="0" fillId="0" borderId="0" applyFont="0" applyFill="0" applyBorder="0" applyAlignment="0" applyProtection="0"/>
    <xf numFmtId="9" fontId="29" fillId="0" borderId="0" applyFill="0" applyBorder="0" applyAlignment="0" applyProtection="0"/>
    <xf numFmtId="0" fontId="62" fillId="0" borderId="17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6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ill="0" applyBorder="0" applyAlignment="0" applyProtection="0"/>
    <xf numFmtId="175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64" fillId="76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9" borderId="0" applyNumberFormat="0" applyBorder="0" applyAlignment="0" applyProtection="0"/>
  </cellStyleXfs>
  <cellXfs count="211">
    <xf numFmtId="0" fontId="0" fillId="0" borderId="0" xfId="0" applyFont="1" applyAlignment="1">
      <alignment/>
    </xf>
    <xf numFmtId="0" fontId="3" fillId="0" borderId="0" xfId="727" applyFont="1" applyAlignment="1" applyProtection="1">
      <alignment vertical="center"/>
      <protection locked="0"/>
    </xf>
    <xf numFmtId="0" fontId="7" fillId="0" borderId="19" xfId="724" applyFont="1" applyFill="1" applyBorder="1" applyAlignment="1" applyProtection="1">
      <alignment horizontal="center" vertical="center" wrapText="1"/>
      <protection locked="0"/>
    </xf>
    <xf numFmtId="49" fontId="7" fillId="0" borderId="19" xfId="726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730" applyFont="1" applyFill="1" applyBorder="1" applyAlignment="1" applyProtection="1">
      <alignment horizontal="center" vertical="center" wrapText="1"/>
      <protection locked="0"/>
    </xf>
    <xf numFmtId="0" fontId="7" fillId="0" borderId="19" xfId="736" applyFont="1" applyFill="1" applyBorder="1" applyAlignment="1" applyProtection="1">
      <alignment horizontal="center" vertical="center"/>
      <protection locked="0"/>
    </xf>
    <xf numFmtId="0" fontId="14" fillId="0" borderId="0" xfId="733" applyFont="1" applyAlignment="1" applyProtection="1">
      <alignment vertical="center"/>
      <protection locked="0"/>
    </xf>
    <xf numFmtId="0" fontId="6" fillId="0" borderId="0" xfId="733" applyFont="1" applyProtection="1">
      <alignment/>
      <protection locked="0"/>
    </xf>
    <xf numFmtId="0" fontId="6" fillId="0" borderId="0" xfId="733" applyFont="1" applyAlignment="1" applyProtection="1">
      <alignment wrapText="1"/>
      <protection locked="0"/>
    </xf>
    <xf numFmtId="0" fontId="6" fillId="0" borderId="0" xfId="733" applyFont="1" applyAlignment="1" applyProtection="1">
      <alignment shrinkToFit="1"/>
      <protection locked="0"/>
    </xf>
    <xf numFmtId="0" fontId="6" fillId="0" borderId="0" xfId="733" applyFont="1" applyAlignment="1" applyProtection="1">
      <alignment horizontal="left"/>
      <protection locked="0"/>
    </xf>
    <xf numFmtId="0" fontId="12" fillId="0" borderId="0" xfId="733" applyFont="1" applyProtection="1">
      <alignment/>
      <protection locked="0"/>
    </xf>
    <xf numFmtId="0" fontId="13" fillId="0" borderId="0" xfId="733" applyFont="1" applyAlignment="1" applyProtection="1">
      <alignment horizontal="right" vertical="center"/>
      <protection locked="0"/>
    </xf>
    <xf numFmtId="0" fontId="6" fillId="77" borderId="19" xfId="733" applyFont="1" applyFill="1" applyBorder="1" applyAlignment="1" applyProtection="1">
      <alignment horizontal="center" vertical="center" textRotation="90" wrapText="1"/>
      <protection locked="0"/>
    </xf>
    <xf numFmtId="0" fontId="6" fillId="77" borderId="19" xfId="733" applyFont="1" applyFill="1" applyBorder="1" applyAlignment="1" applyProtection="1">
      <alignment horizontal="center" vertical="center" wrapText="1"/>
      <protection locked="0"/>
    </xf>
    <xf numFmtId="49" fontId="7" fillId="77" borderId="19" xfId="733" applyNumberFormat="1" applyFont="1" applyFill="1" applyBorder="1" applyAlignment="1" applyProtection="1">
      <alignment horizontal="center" vertical="center"/>
      <protection locked="0"/>
    </xf>
    <xf numFmtId="0" fontId="15" fillId="0" borderId="19" xfId="733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733" applyFill="1" applyAlignment="1" applyProtection="1">
      <alignment vertical="center"/>
      <protection locked="0"/>
    </xf>
    <xf numFmtId="0" fontId="7" fillId="0" borderId="19" xfId="725" applyFont="1" applyFill="1" applyBorder="1" applyAlignment="1" applyProtection="1">
      <alignment horizontal="center" vertical="center" wrapText="1"/>
      <protection locked="0"/>
    </xf>
    <xf numFmtId="0" fontId="2" fillId="0" borderId="0" xfId="733" applyFont="1" applyFill="1" applyAlignment="1" applyProtection="1">
      <alignment horizontal="center" vertical="center"/>
      <protection locked="0"/>
    </xf>
    <xf numFmtId="0" fontId="9" fillId="0" borderId="0" xfId="733" applyFont="1" applyFill="1" applyAlignment="1" applyProtection="1">
      <alignment horizontal="center" vertical="center"/>
      <protection locked="0"/>
    </xf>
    <xf numFmtId="0" fontId="2" fillId="0" borderId="0" xfId="733" applyFill="1" applyAlignment="1" applyProtection="1">
      <alignment horizontal="center" vertical="center" wrapText="1"/>
      <protection locked="0"/>
    </xf>
    <xf numFmtId="0" fontId="3" fillId="0" borderId="0" xfId="728" applyNumberFormat="1" applyFont="1" applyFill="1" applyBorder="1" applyAlignment="1" applyProtection="1">
      <alignment vertical="center"/>
      <protection locked="0"/>
    </xf>
    <xf numFmtId="49" fontId="3" fillId="0" borderId="0" xfId="728" applyNumberFormat="1" applyFont="1" applyFill="1" applyBorder="1" applyAlignment="1" applyProtection="1">
      <alignment vertical="center"/>
      <protection locked="0"/>
    </xf>
    <xf numFmtId="0" fontId="3" fillId="0" borderId="0" xfId="728" applyFont="1" applyAlignment="1" applyProtection="1">
      <alignment vertical="center"/>
      <protection locked="0"/>
    </xf>
    <xf numFmtId="0" fontId="2" fillId="0" borderId="0" xfId="728" applyNumberFormat="1" applyFont="1" applyFill="1" applyBorder="1" applyAlignment="1" applyProtection="1">
      <alignment horizontal="center" vertical="center"/>
      <protection locked="0"/>
    </xf>
    <xf numFmtId="0" fontId="2" fillId="0" borderId="0" xfId="728" applyNumberFormat="1" applyFont="1" applyFill="1" applyBorder="1" applyAlignment="1" applyProtection="1">
      <alignment vertical="center"/>
      <protection locked="0"/>
    </xf>
    <xf numFmtId="0" fontId="3" fillId="0" borderId="0" xfId="732" applyFont="1" applyFill="1" applyAlignment="1" applyProtection="1">
      <alignment horizontal="left" vertical="center"/>
      <protection locked="0"/>
    </xf>
    <xf numFmtId="0" fontId="2" fillId="0" borderId="0" xfId="733" applyNumberFormat="1" applyFont="1" applyFill="1" applyBorder="1" applyAlignment="1" applyProtection="1">
      <alignment vertical="center" wrapText="1"/>
      <protection locked="0"/>
    </xf>
    <xf numFmtId="49" fontId="2" fillId="0" borderId="0" xfId="733" applyNumberFormat="1" applyFont="1" applyFill="1" applyBorder="1" applyAlignment="1" applyProtection="1">
      <alignment vertical="center" wrapText="1"/>
      <protection locked="0"/>
    </xf>
    <xf numFmtId="0" fontId="9" fillId="0" borderId="0" xfId="733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733" applyNumberFormat="1" applyFont="1" applyFill="1" applyBorder="1" applyAlignment="1" applyProtection="1">
      <alignment horizontal="center" vertical="center" wrapText="1"/>
      <protection locked="0"/>
    </xf>
    <xf numFmtId="0" fontId="7" fillId="0" borderId="20" xfId="724" applyFont="1" applyFill="1" applyBorder="1" applyAlignment="1" applyProtection="1">
      <alignment horizontal="center" vertical="center" wrapText="1"/>
      <protection locked="0"/>
    </xf>
    <xf numFmtId="49" fontId="7" fillId="0" borderId="21" xfId="726" applyNumberFormat="1" applyFont="1" applyFill="1" applyBorder="1" applyAlignment="1" applyProtection="1">
      <alignment horizontal="center" vertical="center" wrapText="1"/>
      <protection locked="0"/>
    </xf>
    <xf numFmtId="0" fontId="11" fillId="0" borderId="19" xfId="733" applyNumberFormat="1" applyFont="1" applyFill="1" applyBorder="1" applyAlignment="1" applyProtection="1">
      <alignment horizontal="center" vertical="center"/>
      <protection locked="0"/>
    </xf>
    <xf numFmtId="49" fontId="3" fillId="0" borderId="19" xfId="544" applyNumberFormat="1" applyFont="1" applyFill="1" applyBorder="1" applyAlignment="1">
      <alignment horizontal="center" vertical="center" wrapText="1"/>
      <protection/>
    </xf>
    <xf numFmtId="0" fontId="8" fillId="0" borderId="0" xfId="562">
      <alignment/>
      <protection/>
    </xf>
    <xf numFmtId="0" fontId="9" fillId="0" borderId="0" xfId="727" applyFont="1" applyAlignment="1" applyProtection="1">
      <alignment vertical="center"/>
      <protection locked="0"/>
    </xf>
    <xf numFmtId="0" fontId="2" fillId="0" borderId="0" xfId="727" applyFont="1" applyAlignment="1" applyProtection="1">
      <alignment vertical="center"/>
      <protection locked="0"/>
    </xf>
    <xf numFmtId="0" fontId="10" fillId="0" borderId="0" xfId="727" applyFont="1" applyAlignment="1" applyProtection="1">
      <alignment horizontal="center"/>
      <protection locked="0"/>
    </xf>
    <xf numFmtId="0" fontId="5" fillId="0" borderId="0" xfId="735" applyFont="1" applyProtection="1">
      <alignment/>
      <protection locked="0"/>
    </xf>
    <xf numFmtId="0" fontId="5" fillId="0" borderId="0" xfId="735" applyFont="1" applyAlignment="1" applyProtection="1">
      <alignment wrapText="1"/>
      <protection locked="0"/>
    </xf>
    <xf numFmtId="0" fontId="13" fillId="0" borderId="0" xfId="732" applyFont="1" applyBorder="1" applyAlignment="1" applyProtection="1">
      <alignment horizontal="right" vertical="center"/>
      <protection locked="0"/>
    </xf>
    <xf numFmtId="0" fontId="18" fillId="0" borderId="0" xfId="735" applyFont="1" applyProtection="1">
      <alignment/>
      <protection locked="0"/>
    </xf>
    <xf numFmtId="0" fontId="5" fillId="77" borderId="19" xfId="735" applyFont="1" applyFill="1" applyBorder="1" applyAlignment="1" applyProtection="1">
      <alignment horizontal="center" vertical="center" wrapText="1"/>
      <protection locked="0"/>
    </xf>
    <xf numFmtId="0" fontId="19" fillId="0" borderId="0" xfId="727" applyFont="1" applyAlignment="1" applyProtection="1">
      <alignment vertical="center"/>
      <protection locked="0"/>
    </xf>
    <xf numFmtId="1" fontId="11" fillId="77" borderId="19" xfId="729" applyNumberFormat="1" applyFont="1" applyFill="1" applyBorder="1" applyAlignment="1" applyProtection="1">
      <alignment horizontal="center" vertical="center" textRotation="90" wrapText="1"/>
      <protection locked="0"/>
    </xf>
    <xf numFmtId="170" fontId="11" fillId="77" borderId="19" xfId="729" applyNumberFormat="1" applyFont="1" applyFill="1" applyBorder="1" applyAlignment="1" applyProtection="1">
      <alignment horizontal="center" vertical="center" wrapText="1"/>
      <protection locked="0"/>
    </xf>
    <xf numFmtId="0" fontId="11" fillId="77" borderId="19" xfId="729" applyFont="1" applyFill="1" applyBorder="1" applyAlignment="1" applyProtection="1">
      <alignment horizontal="center" vertical="center" textRotation="90" wrapText="1"/>
      <protection locked="0"/>
    </xf>
    <xf numFmtId="0" fontId="3" fillId="0" borderId="19" xfId="735" applyFont="1" applyFill="1" applyBorder="1" applyAlignment="1" applyProtection="1">
      <alignment horizontal="center" vertical="center"/>
      <protection locked="0"/>
    </xf>
    <xf numFmtId="171" fontId="65" fillId="0" borderId="19" xfId="727" applyNumberFormat="1" applyFont="1" applyBorder="1" applyAlignment="1" applyProtection="1">
      <alignment horizontal="center" vertical="center" wrapText="1"/>
      <protection locked="0"/>
    </xf>
    <xf numFmtId="170" fontId="66" fillId="0" borderId="19" xfId="727" applyNumberFormat="1" applyFont="1" applyBorder="1" applyAlignment="1" applyProtection="1">
      <alignment horizontal="center" vertical="center" wrapText="1"/>
      <protection locked="0"/>
    </xf>
    <xf numFmtId="0" fontId="67" fillId="0" borderId="19" xfId="727" applyFont="1" applyBorder="1" applyAlignment="1" applyProtection="1">
      <alignment horizontal="center" vertical="center" wrapText="1"/>
      <protection locked="0"/>
    </xf>
    <xf numFmtId="1" fontId="65" fillId="0" borderId="19" xfId="727" applyNumberFormat="1" applyFont="1" applyBorder="1" applyAlignment="1" applyProtection="1">
      <alignment horizontal="center" vertical="center" wrapText="1"/>
      <protection locked="0"/>
    </xf>
    <xf numFmtId="0" fontId="68" fillId="0" borderId="19" xfId="727" applyFont="1" applyBorder="1" applyAlignment="1" applyProtection="1">
      <alignment horizontal="center" vertical="center" wrapText="1"/>
      <protection locked="0"/>
    </xf>
    <xf numFmtId="0" fontId="3" fillId="0" borderId="0" xfId="729" applyFont="1" applyBorder="1" applyAlignment="1" applyProtection="1">
      <alignment horizontal="center" vertical="center" wrapText="1"/>
      <protection locked="0"/>
    </xf>
    <xf numFmtId="0" fontId="3" fillId="0" borderId="0" xfId="735" applyFont="1" applyFill="1" applyBorder="1" applyAlignment="1" applyProtection="1">
      <alignment horizontal="center" vertical="center"/>
      <protection locked="0"/>
    </xf>
    <xf numFmtId="0" fontId="3" fillId="0" borderId="0" xfId="733" applyNumberFormat="1" applyFont="1" applyFill="1" applyBorder="1" applyAlignment="1" applyProtection="1">
      <alignment horizontal="center" vertical="center"/>
      <protection locked="0"/>
    </xf>
    <xf numFmtId="49" fontId="6" fillId="0" borderId="0" xfId="724" applyNumberFormat="1" applyFont="1" applyFill="1" applyBorder="1" applyAlignment="1" applyProtection="1">
      <alignment horizontal="left" vertical="center" wrapText="1"/>
      <protection locked="0"/>
    </xf>
    <xf numFmtId="49" fontId="7" fillId="0" borderId="0" xfId="726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724" applyFont="1" applyFill="1" applyBorder="1" applyAlignment="1" applyProtection="1">
      <alignment horizontal="center" vertical="center" wrapText="1"/>
      <protection locked="0"/>
    </xf>
    <xf numFmtId="49" fontId="6" fillId="77" borderId="0" xfId="359" applyNumberFormat="1" applyFont="1" applyFill="1" applyBorder="1" applyAlignment="1" applyProtection="1">
      <alignment vertical="center" wrapText="1"/>
      <protection locked="0"/>
    </xf>
    <xf numFmtId="49" fontId="7" fillId="0" borderId="0" xfId="724" applyNumberFormat="1" applyFont="1" applyFill="1" applyBorder="1" applyAlignment="1" applyProtection="1">
      <alignment horizontal="center" vertical="center" wrapText="1"/>
      <protection locked="0"/>
    </xf>
    <xf numFmtId="49" fontId="25" fillId="0" borderId="0" xfId="359" applyNumberFormat="1" applyFont="1" applyFill="1" applyBorder="1" applyAlignment="1" applyProtection="1">
      <alignment horizontal="left" vertical="center" wrapText="1"/>
      <protection locked="0"/>
    </xf>
    <xf numFmtId="49" fontId="7" fillId="0" borderId="0" xfId="359" applyNumberFormat="1" applyFont="1" applyFill="1" applyBorder="1" applyAlignment="1" applyProtection="1">
      <alignment horizontal="left" vertical="center" wrapText="1"/>
      <protection locked="0"/>
    </xf>
    <xf numFmtId="171" fontId="7" fillId="0" borderId="0" xfId="727" applyNumberFormat="1" applyFont="1" applyBorder="1" applyAlignment="1" applyProtection="1">
      <alignment horizontal="center" vertical="center" wrapText="1"/>
      <protection locked="0"/>
    </xf>
    <xf numFmtId="170" fontId="26" fillId="0" borderId="0" xfId="727" applyNumberFormat="1" applyFont="1" applyBorder="1" applyAlignment="1" applyProtection="1">
      <alignment horizontal="center" vertical="center" wrapText="1"/>
      <protection locked="0"/>
    </xf>
    <xf numFmtId="0" fontId="6" fillId="0" borderId="0" xfId="727" applyFont="1" applyBorder="1" applyAlignment="1" applyProtection="1">
      <alignment horizontal="center" vertical="center" wrapText="1"/>
      <protection locked="0"/>
    </xf>
    <xf numFmtId="1" fontId="7" fillId="0" borderId="0" xfId="727" applyNumberFormat="1" applyFont="1" applyBorder="1" applyAlignment="1" applyProtection="1">
      <alignment horizontal="center" vertical="center" wrapText="1"/>
      <protection locked="0"/>
    </xf>
    <xf numFmtId="0" fontId="3" fillId="0" borderId="0" xfId="727" applyNumberFormat="1" applyFont="1" applyFill="1" applyBorder="1" applyAlignment="1" applyProtection="1">
      <alignment vertical="center"/>
      <protection locked="0"/>
    </xf>
    <xf numFmtId="0" fontId="2" fillId="0" borderId="0" xfId="727" applyNumberFormat="1" applyFont="1" applyFill="1" applyBorder="1" applyAlignment="1" applyProtection="1">
      <alignment horizontal="center" vertical="center"/>
      <protection locked="0"/>
    </xf>
    <xf numFmtId="1" fontId="3" fillId="0" borderId="0" xfId="727" applyNumberFormat="1" applyFont="1" applyAlignment="1" applyProtection="1">
      <alignment vertical="center"/>
      <protection locked="0"/>
    </xf>
    <xf numFmtId="170" fontId="3" fillId="0" borderId="0" xfId="727" applyNumberFormat="1" applyFont="1" applyAlignment="1" applyProtection="1">
      <alignment vertical="center"/>
      <protection locked="0"/>
    </xf>
    <xf numFmtId="0" fontId="2" fillId="0" borderId="0" xfId="727" applyNumberFormat="1" applyFont="1" applyFill="1" applyBorder="1" applyAlignment="1" applyProtection="1">
      <alignment vertical="center"/>
      <protection locked="0"/>
    </xf>
    <xf numFmtId="0" fontId="16" fillId="0" borderId="0" xfId="735" applyFont="1" applyAlignment="1" applyProtection="1">
      <alignment vertical="center" wrapText="1"/>
      <protection locked="0"/>
    </xf>
    <xf numFmtId="1" fontId="16" fillId="0" borderId="0" xfId="735" applyNumberFormat="1" applyFont="1" applyAlignment="1" applyProtection="1">
      <alignment vertical="center" wrapText="1"/>
      <protection locked="0"/>
    </xf>
    <xf numFmtId="170" fontId="27" fillId="0" borderId="0" xfId="735" applyNumberFormat="1" applyFont="1" applyAlignment="1" applyProtection="1">
      <alignment horizontal="center" vertical="center"/>
      <protection locked="0"/>
    </xf>
    <xf numFmtId="0" fontId="27" fillId="0" borderId="0" xfId="735" applyFont="1" applyAlignment="1" applyProtection="1">
      <alignment horizontal="center" vertical="center"/>
      <protection locked="0"/>
    </xf>
    <xf numFmtId="1" fontId="27" fillId="0" borderId="0" xfId="735" applyNumberFormat="1" applyFont="1" applyAlignment="1" applyProtection="1">
      <alignment horizontal="center" vertical="center"/>
      <protection locked="0"/>
    </xf>
    <xf numFmtId="0" fontId="2" fillId="0" borderId="0" xfId="735" applyAlignment="1" applyProtection="1">
      <alignment vertical="center"/>
      <protection locked="0"/>
    </xf>
    <xf numFmtId="170" fontId="2" fillId="0" borderId="0" xfId="735" applyNumberFormat="1" applyAlignment="1" applyProtection="1">
      <alignment vertical="center"/>
      <protection locked="0"/>
    </xf>
    <xf numFmtId="1" fontId="2" fillId="0" borderId="0" xfId="727" applyNumberFormat="1" applyFont="1" applyAlignment="1" applyProtection="1">
      <alignment vertical="center"/>
      <protection locked="0"/>
    </xf>
    <xf numFmtId="170" fontId="2" fillId="0" borderId="0" xfId="727" applyNumberFormat="1" applyFont="1" applyAlignment="1" applyProtection="1">
      <alignment vertical="center"/>
      <protection locked="0"/>
    </xf>
    <xf numFmtId="170" fontId="26" fillId="0" borderId="19" xfId="727" applyNumberFormat="1" applyFont="1" applyBorder="1" applyAlignment="1" applyProtection="1">
      <alignment horizontal="center" vertical="center" wrapText="1"/>
      <protection locked="0"/>
    </xf>
    <xf numFmtId="0" fontId="3" fillId="0" borderId="19" xfId="735" applyNumberFormat="1" applyFont="1" applyFill="1" applyBorder="1" applyAlignment="1" applyProtection="1">
      <alignment horizontal="center" vertical="center"/>
      <protection locked="0"/>
    </xf>
    <xf numFmtId="49" fontId="6" fillId="0" borderId="19" xfId="724" applyNumberFormat="1" applyFont="1" applyFill="1" applyBorder="1" applyAlignment="1" applyProtection="1">
      <alignment horizontal="left" vertical="center" wrapText="1"/>
      <protection locked="0"/>
    </xf>
    <xf numFmtId="49" fontId="6" fillId="0" borderId="19" xfId="361" applyNumberFormat="1" applyFont="1" applyFill="1" applyBorder="1" applyAlignment="1" applyProtection="1">
      <alignment vertical="center" wrapText="1"/>
      <protection locked="0"/>
    </xf>
    <xf numFmtId="49" fontId="7" fillId="0" borderId="19" xfId="724" applyNumberFormat="1" applyFont="1" applyFill="1" applyBorder="1" applyAlignment="1" applyProtection="1">
      <alignment horizontal="center" vertical="center"/>
      <protection locked="0"/>
    </xf>
    <xf numFmtId="49" fontId="25" fillId="0" borderId="19" xfId="361" applyNumberFormat="1" applyFont="1" applyFill="1" applyBorder="1" applyAlignment="1" applyProtection="1">
      <alignment horizontal="left" vertical="center" wrapText="1"/>
      <protection locked="0"/>
    </xf>
    <xf numFmtId="49" fontId="7" fillId="0" borderId="19" xfId="361" applyNumberFormat="1" applyFont="1" applyFill="1" applyBorder="1" applyAlignment="1" applyProtection="1">
      <alignment horizontal="left" vertical="center" wrapText="1"/>
      <protection locked="0"/>
    </xf>
    <xf numFmtId="49" fontId="7" fillId="0" borderId="19" xfId="366" applyNumberFormat="1" applyFont="1" applyFill="1" applyBorder="1" applyAlignment="1" applyProtection="1">
      <alignment horizontal="left" vertical="center" wrapText="1"/>
      <protection locked="0"/>
    </xf>
    <xf numFmtId="49" fontId="25" fillId="0" borderId="19" xfId="724" applyNumberFormat="1" applyFont="1" applyFill="1" applyBorder="1" applyAlignment="1" applyProtection="1">
      <alignment horizontal="left" vertical="center" wrapText="1"/>
      <protection locked="0"/>
    </xf>
    <xf numFmtId="49" fontId="6" fillId="0" borderId="19" xfId="725" applyNumberFormat="1" applyFont="1" applyFill="1" applyBorder="1" applyAlignment="1" applyProtection="1">
      <alignment horizontal="left" vertical="center" wrapText="1"/>
      <protection locked="0"/>
    </xf>
    <xf numFmtId="49" fontId="7" fillId="0" borderId="19" xfId="725" applyNumberFormat="1" applyFont="1" applyFill="1" applyBorder="1" applyAlignment="1" applyProtection="1">
      <alignment horizontal="center" vertical="center"/>
      <protection locked="0"/>
    </xf>
    <xf numFmtId="49" fontId="7" fillId="0" borderId="19" xfId="724" applyNumberFormat="1" applyFont="1" applyFill="1" applyBorder="1" applyAlignment="1" applyProtection="1">
      <alignment horizontal="center" vertical="center" wrapText="1"/>
      <protection locked="0"/>
    </xf>
    <xf numFmtId="49" fontId="7" fillId="0" borderId="19" xfId="361" applyNumberFormat="1" applyFont="1" applyFill="1" applyBorder="1" applyAlignment="1" applyProtection="1">
      <alignment horizontal="left" vertical="center"/>
      <protection locked="0"/>
    </xf>
    <xf numFmtId="49" fontId="7" fillId="0" borderId="22" xfId="724" applyNumberFormat="1" applyFont="1" applyFill="1" applyBorder="1" applyAlignment="1" applyProtection="1">
      <alignment horizontal="center" vertical="center" wrapText="1"/>
      <protection locked="0"/>
    </xf>
    <xf numFmtId="0" fontId="7" fillId="0" borderId="20" xfId="725" applyFont="1" applyFill="1" applyBorder="1" applyAlignment="1" applyProtection="1">
      <alignment horizontal="center" vertical="center" wrapText="1"/>
      <protection locked="0"/>
    </xf>
    <xf numFmtId="49" fontId="7" fillId="0" borderId="19" xfId="725" applyNumberFormat="1" applyFont="1" applyFill="1" applyBorder="1" applyAlignment="1" applyProtection="1">
      <alignment horizontal="center" vertical="center" wrapText="1"/>
      <protection locked="0"/>
    </xf>
    <xf numFmtId="49" fontId="25" fillId="0" borderId="19" xfId="725" applyNumberFormat="1" applyFont="1" applyFill="1" applyBorder="1" applyAlignment="1" applyProtection="1">
      <alignment horizontal="left" vertical="center" wrapText="1"/>
      <protection locked="0"/>
    </xf>
    <xf numFmtId="49" fontId="6" fillId="0" borderId="19" xfId="360" applyNumberFormat="1" applyFont="1" applyFill="1" applyBorder="1" applyAlignment="1" applyProtection="1">
      <alignment vertical="center" wrapText="1"/>
      <protection locked="0"/>
    </xf>
    <xf numFmtId="49" fontId="7" fillId="0" borderId="19" xfId="360" applyNumberFormat="1" applyFont="1" applyFill="1" applyBorder="1" applyAlignment="1" applyProtection="1">
      <alignment horizontal="left" vertical="center"/>
      <protection locked="0"/>
    </xf>
    <xf numFmtId="0" fontId="3" fillId="0" borderId="21" xfId="735" applyNumberFormat="1" applyFont="1" applyFill="1" applyBorder="1" applyAlignment="1" applyProtection="1">
      <alignment horizontal="center" vertical="center"/>
      <protection locked="0"/>
    </xf>
    <xf numFmtId="49" fontId="6" fillId="0" borderId="21" xfId="724" applyNumberFormat="1" applyFont="1" applyFill="1" applyBorder="1" applyAlignment="1" applyProtection="1">
      <alignment horizontal="left" vertical="center" wrapText="1"/>
      <protection locked="0"/>
    </xf>
    <xf numFmtId="49" fontId="6" fillId="0" borderId="19" xfId="366" applyNumberFormat="1" applyFont="1" applyFill="1" applyBorder="1" applyAlignment="1" applyProtection="1">
      <alignment vertical="center" wrapText="1"/>
      <protection locked="0"/>
    </xf>
    <xf numFmtId="49" fontId="7" fillId="0" borderId="19" xfId="366" applyNumberFormat="1" applyFont="1" applyFill="1" applyBorder="1" applyAlignment="1" applyProtection="1">
      <alignment horizontal="left" vertical="center"/>
      <protection locked="0"/>
    </xf>
    <xf numFmtId="49" fontId="7" fillId="0" borderId="19" xfId="361" applyNumberFormat="1" applyFont="1" applyFill="1" applyBorder="1" applyAlignment="1" applyProtection="1">
      <alignment horizontal="center" vertical="center"/>
      <protection locked="0"/>
    </xf>
    <xf numFmtId="49" fontId="7" fillId="0" borderId="22" xfId="724" applyNumberFormat="1" applyFont="1" applyFill="1" applyBorder="1" applyAlignment="1" applyProtection="1">
      <alignment horizontal="center" vertical="center"/>
      <protection locked="0"/>
    </xf>
    <xf numFmtId="49" fontId="25" fillId="0" borderId="19" xfId="360" applyNumberFormat="1" applyFont="1" applyFill="1" applyBorder="1" applyAlignment="1" applyProtection="1">
      <alignment horizontal="left" vertical="center" wrapText="1"/>
      <protection locked="0"/>
    </xf>
    <xf numFmtId="49" fontId="7" fillId="0" borderId="19" xfId="360" applyNumberFormat="1" applyFont="1" applyFill="1" applyBorder="1" applyAlignment="1" applyProtection="1">
      <alignment horizontal="left" vertical="center" wrapText="1"/>
      <protection locked="0"/>
    </xf>
    <xf numFmtId="49" fontId="7" fillId="0" borderId="19" xfId="361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729" applyFont="1" applyBorder="1" applyAlignment="1" applyProtection="1">
      <alignment horizontal="center" vertical="center" wrapText="1"/>
      <protection locked="0"/>
    </xf>
    <xf numFmtId="0" fontId="3" fillId="0" borderId="0" xfId="735" applyNumberFormat="1" applyFont="1" applyFill="1" applyBorder="1" applyAlignment="1" applyProtection="1">
      <alignment horizontal="center" vertical="center"/>
      <protection locked="0"/>
    </xf>
    <xf numFmtId="49" fontId="6" fillId="0" borderId="0" xfId="725" applyNumberFormat="1" applyFont="1" applyFill="1" applyBorder="1" applyAlignment="1" applyProtection="1">
      <alignment horizontal="left" vertical="center" wrapText="1"/>
      <protection locked="0"/>
    </xf>
    <xf numFmtId="0" fontId="7" fillId="0" borderId="0" xfId="725" applyFont="1" applyFill="1" applyBorder="1" applyAlignment="1" applyProtection="1">
      <alignment horizontal="center" vertical="center" wrapText="1"/>
      <protection locked="0"/>
    </xf>
    <xf numFmtId="49" fontId="6" fillId="0" borderId="0" xfId="361" applyNumberFormat="1" applyFont="1" applyFill="1" applyBorder="1" applyAlignment="1" applyProtection="1">
      <alignment vertical="center" wrapText="1"/>
      <protection locked="0"/>
    </xf>
    <xf numFmtId="49" fontId="7" fillId="0" borderId="0" xfId="361" applyNumberFormat="1" applyFont="1" applyFill="1" applyBorder="1" applyAlignment="1" applyProtection="1">
      <alignment horizontal="left" vertical="center"/>
      <protection locked="0"/>
    </xf>
    <xf numFmtId="49" fontId="7" fillId="0" borderId="0" xfId="361" applyNumberFormat="1" applyFont="1" applyFill="1" applyBorder="1" applyAlignment="1" applyProtection="1">
      <alignment horizontal="left" vertical="center" wrapText="1"/>
      <protection locked="0"/>
    </xf>
    <xf numFmtId="49" fontId="25" fillId="0" borderId="0" xfId="361" applyNumberFormat="1" applyFont="1" applyFill="1" applyBorder="1" applyAlignment="1" applyProtection="1">
      <alignment horizontal="left" vertical="center" wrapText="1"/>
      <protection locked="0"/>
    </xf>
    <xf numFmtId="171" fontId="65" fillId="0" borderId="0" xfId="727" applyNumberFormat="1" applyFont="1" applyBorder="1" applyAlignment="1" applyProtection="1">
      <alignment horizontal="center" vertical="center" wrapText="1"/>
      <protection locked="0"/>
    </xf>
    <xf numFmtId="170" fontId="66" fillId="0" borderId="0" xfId="727" applyNumberFormat="1" applyFont="1" applyBorder="1" applyAlignment="1" applyProtection="1">
      <alignment horizontal="center" vertical="center" wrapText="1"/>
      <protection locked="0"/>
    </xf>
    <xf numFmtId="0" fontId="67" fillId="0" borderId="0" xfId="727" applyFont="1" applyBorder="1" applyAlignment="1" applyProtection="1">
      <alignment horizontal="center" vertical="center" wrapText="1"/>
      <protection locked="0"/>
    </xf>
    <xf numFmtId="1" fontId="65" fillId="0" borderId="0" xfId="727" applyNumberFormat="1" applyFont="1" applyBorder="1" applyAlignment="1" applyProtection="1">
      <alignment horizontal="center" vertical="center" wrapText="1"/>
      <protection locked="0"/>
    </xf>
    <xf numFmtId="0" fontId="68" fillId="0" borderId="0" xfId="727" applyFont="1" applyBorder="1" applyAlignment="1" applyProtection="1">
      <alignment horizontal="center" vertical="center" wrapText="1"/>
      <protection locked="0"/>
    </xf>
    <xf numFmtId="49" fontId="7" fillId="0" borderId="0" xfId="725" applyNumberFormat="1" applyFont="1" applyFill="1" applyBorder="1" applyAlignment="1" applyProtection="1">
      <alignment horizontal="center" vertical="center"/>
      <protection locked="0"/>
    </xf>
    <xf numFmtId="0" fontId="5" fillId="77" borderId="19" xfId="735" applyFont="1" applyFill="1" applyBorder="1" applyAlignment="1" applyProtection="1">
      <alignment horizontal="center" vertical="center" wrapText="1"/>
      <protection locked="0"/>
    </xf>
    <xf numFmtId="49" fontId="6" fillId="0" borderId="0" xfId="360" applyNumberFormat="1" applyFont="1" applyFill="1" applyBorder="1" applyAlignment="1" applyProtection="1">
      <alignment vertical="center" wrapText="1"/>
      <protection locked="0"/>
    </xf>
    <xf numFmtId="49" fontId="7" fillId="0" borderId="0" xfId="724" applyNumberFormat="1" applyFont="1" applyFill="1" applyBorder="1" applyAlignment="1" applyProtection="1">
      <alignment horizontal="center" vertical="center"/>
      <protection locked="0"/>
    </xf>
    <xf numFmtId="0" fontId="7" fillId="0" borderId="0" xfId="736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>
      <alignment/>
    </xf>
    <xf numFmtId="0" fontId="28" fillId="0" borderId="0" xfId="0" applyFont="1" applyFill="1" applyAlignment="1">
      <alignment vertical="center" wrapText="1"/>
    </xf>
    <xf numFmtId="0" fontId="46" fillId="0" borderId="0" xfId="727" applyNumberFormat="1" applyFont="1" applyFill="1" applyBorder="1" applyAlignment="1" applyProtection="1">
      <alignment vertical="center"/>
      <protection locked="0"/>
    </xf>
    <xf numFmtId="0" fontId="29" fillId="0" borderId="0" xfId="543" applyFont="1">
      <alignment/>
      <protection/>
    </xf>
    <xf numFmtId="0" fontId="29" fillId="0" borderId="0" xfId="727" applyNumberFormat="1" applyFont="1" applyFill="1" applyBorder="1" applyAlignment="1" applyProtection="1">
      <alignment vertical="center"/>
      <protection locked="0"/>
    </xf>
    <xf numFmtId="49" fontId="29" fillId="0" borderId="0" xfId="727" applyNumberFormat="1" applyFont="1" applyFill="1" applyBorder="1" applyAlignment="1" applyProtection="1">
      <alignment vertical="center"/>
      <protection locked="0"/>
    </xf>
    <xf numFmtId="0" fontId="29" fillId="0" borderId="0" xfId="727" applyNumberFormat="1" applyFont="1" applyFill="1" applyBorder="1" applyAlignment="1" applyProtection="1">
      <alignment horizontal="center" vertical="center"/>
      <protection locked="0"/>
    </xf>
    <xf numFmtId="49" fontId="3" fillId="0" borderId="0" xfId="544" applyNumberFormat="1" applyFont="1" applyFill="1" applyBorder="1" applyAlignment="1">
      <alignment horizontal="center" vertical="center" wrapText="1"/>
      <protection/>
    </xf>
    <xf numFmtId="49" fontId="7" fillId="77" borderId="0" xfId="733" applyNumberFormat="1" applyFont="1" applyFill="1" applyBorder="1" applyAlignment="1" applyProtection="1">
      <alignment horizontal="center" vertical="center"/>
      <protection locked="0"/>
    </xf>
    <xf numFmtId="0" fontId="15" fillId="0" borderId="0" xfId="73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733" applyNumberFormat="1" applyFont="1" applyFill="1" applyBorder="1" applyAlignment="1" applyProtection="1">
      <alignment horizontal="center" vertical="center"/>
      <protection locked="0"/>
    </xf>
    <xf numFmtId="49" fontId="7" fillId="0" borderId="23" xfId="724" applyNumberFormat="1" applyFont="1" applyFill="1" applyBorder="1" applyAlignment="1" applyProtection="1">
      <alignment horizontal="center" vertical="center" wrapText="1"/>
      <protection locked="0"/>
    </xf>
    <xf numFmtId="0" fontId="7" fillId="0" borderId="21" xfId="724" applyFont="1" applyFill="1" applyBorder="1" applyAlignment="1" applyProtection="1">
      <alignment horizontal="center" vertical="center" wrapText="1"/>
      <protection locked="0"/>
    </xf>
    <xf numFmtId="49" fontId="7" fillId="0" borderId="0" xfId="736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360" applyNumberFormat="1" applyFont="1" applyFill="1" applyBorder="1" applyAlignment="1" applyProtection="1">
      <alignment horizontal="left" vertical="center"/>
      <protection locked="0"/>
    </xf>
    <xf numFmtId="0" fontId="7" fillId="0" borderId="19" xfId="731" applyFont="1" applyFill="1" applyBorder="1" applyAlignment="1" applyProtection="1">
      <alignment horizontal="center" vertical="center" wrapText="1"/>
      <protection locked="0"/>
    </xf>
    <xf numFmtId="0" fontId="6" fillId="0" borderId="19" xfId="734" applyFont="1" applyFill="1" applyBorder="1" applyAlignment="1" applyProtection="1">
      <alignment vertical="center" wrapText="1"/>
      <protection locked="0"/>
    </xf>
    <xf numFmtId="0" fontId="5" fillId="77" borderId="19" xfId="735" applyFont="1" applyFill="1" applyBorder="1" applyAlignment="1" applyProtection="1">
      <alignment horizontal="center" vertical="center" wrapText="1"/>
      <protection locked="0"/>
    </xf>
    <xf numFmtId="49" fontId="25" fillId="0" borderId="0" xfId="724" applyNumberFormat="1" applyFont="1" applyFill="1" applyBorder="1" applyAlignment="1" applyProtection="1">
      <alignment horizontal="left" vertical="center" wrapText="1"/>
      <protection locked="0"/>
    </xf>
    <xf numFmtId="0" fontId="4" fillId="0" borderId="19" xfId="729" applyFont="1" applyBorder="1" applyAlignment="1" applyProtection="1">
      <alignment horizontal="center" vertical="center" wrapText="1"/>
      <protection locked="0"/>
    </xf>
    <xf numFmtId="0" fontId="4" fillId="0" borderId="0" xfId="729" applyFont="1" applyBorder="1" applyAlignment="1" applyProtection="1">
      <alignment horizontal="center" vertical="center" wrapText="1"/>
      <protection locked="0"/>
    </xf>
    <xf numFmtId="0" fontId="7" fillId="0" borderId="19" xfId="692" applyFont="1" applyFill="1" applyBorder="1" applyAlignment="1" applyProtection="1">
      <alignment horizontal="center" vertical="center" wrapText="1"/>
      <protection locked="0"/>
    </xf>
    <xf numFmtId="49" fontId="7" fillId="0" borderId="19" xfId="724" applyNumberFormat="1" applyFont="1" applyFill="1" applyBorder="1" applyAlignment="1" applyProtection="1">
      <alignment horizontal="left" vertical="center" wrapText="1"/>
      <protection locked="0"/>
    </xf>
    <xf numFmtId="0" fontId="6" fillId="0" borderId="19" xfId="734" applyFont="1" applyFill="1" applyBorder="1" applyAlignment="1" applyProtection="1">
      <alignment horizontal="left" vertical="center" wrapText="1"/>
      <protection locked="0"/>
    </xf>
    <xf numFmtId="49" fontId="25" fillId="0" borderId="19" xfId="366" applyNumberFormat="1" applyFont="1" applyFill="1" applyBorder="1" applyAlignment="1" applyProtection="1">
      <alignment horizontal="left" vertical="center" wrapText="1"/>
      <protection locked="0"/>
    </xf>
    <xf numFmtId="0" fontId="4" fillId="0" borderId="22" xfId="729" applyFont="1" applyBorder="1" applyAlignment="1" applyProtection="1">
      <alignment horizontal="center" vertical="center" wrapText="1"/>
      <protection locked="0"/>
    </xf>
    <xf numFmtId="0" fontId="3" fillId="0" borderId="22" xfId="735" applyFont="1" applyFill="1" applyBorder="1" applyAlignment="1" applyProtection="1">
      <alignment horizontal="center" vertical="center"/>
      <protection locked="0"/>
    </xf>
    <xf numFmtId="0" fontId="3" fillId="0" borderId="22" xfId="735" applyNumberFormat="1" applyFont="1" applyFill="1" applyBorder="1" applyAlignment="1" applyProtection="1">
      <alignment horizontal="center" vertical="center"/>
      <protection locked="0"/>
    </xf>
    <xf numFmtId="49" fontId="6" fillId="0" borderId="22" xfId="724" applyNumberFormat="1" applyFont="1" applyFill="1" applyBorder="1" applyAlignment="1" applyProtection="1">
      <alignment horizontal="left" vertical="center" wrapText="1"/>
      <protection locked="0"/>
    </xf>
    <xf numFmtId="49" fontId="7" fillId="0" borderId="22" xfId="726" applyNumberFormat="1" applyFont="1" applyFill="1" applyBorder="1" applyAlignment="1" applyProtection="1">
      <alignment horizontal="center" vertical="center" wrapText="1"/>
      <protection locked="0"/>
    </xf>
    <xf numFmtId="0" fontId="7" fillId="0" borderId="24" xfId="724" applyFont="1" applyFill="1" applyBorder="1" applyAlignment="1" applyProtection="1">
      <alignment horizontal="center" vertical="center" wrapText="1"/>
      <protection locked="0"/>
    </xf>
    <xf numFmtId="171" fontId="65" fillId="0" borderId="22" xfId="727" applyNumberFormat="1" applyFont="1" applyBorder="1" applyAlignment="1" applyProtection="1">
      <alignment horizontal="center" vertical="center" wrapText="1"/>
      <protection locked="0"/>
    </xf>
    <xf numFmtId="0" fontId="67" fillId="0" borderId="22" xfId="727" applyFont="1" applyBorder="1" applyAlignment="1" applyProtection="1">
      <alignment horizontal="center" vertical="center" wrapText="1"/>
      <protection locked="0"/>
    </xf>
    <xf numFmtId="1" fontId="65" fillId="0" borderId="22" xfId="727" applyNumberFormat="1" applyFont="1" applyBorder="1" applyAlignment="1" applyProtection="1">
      <alignment horizontal="center" vertical="center" wrapText="1"/>
      <protection locked="0"/>
    </xf>
    <xf numFmtId="170" fontId="26" fillId="0" borderId="22" xfId="727" applyNumberFormat="1" applyFont="1" applyBorder="1" applyAlignment="1" applyProtection="1">
      <alignment horizontal="center" vertical="center" wrapText="1"/>
      <protection locked="0"/>
    </xf>
    <xf numFmtId="0" fontId="7" fillId="0" borderId="20" xfId="692" applyFont="1" applyFill="1" applyBorder="1" applyAlignment="1" applyProtection="1">
      <alignment horizontal="center" vertical="center" wrapText="1"/>
      <protection locked="0"/>
    </xf>
    <xf numFmtId="49" fontId="6" fillId="0" borderId="19" xfId="692" applyNumberFormat="1" applyFont="1" applyFill="1" applyBorder="1" applyAlignment="1" applyProtection="1">
      <alignment horizontal="left" vertical="center" wrapText="1"/>
      <protection locked="0"/>
    </xf>
    <xf numFmtId="49" fontId="7" fillId="0" borderId="19" xfId="570" applyNumberFormat="1" applyFont="1" applyFill="1" applyBorder="1" applyAlignment="1" applyProtection="1">
      <alignment horizontal="center" vertical="center"/>
      <protection locked="0"/>
    </xf>
    <xf numFmtId="49" fontId="7" fillId="0" borderId="19" xfId="433" applyNumberFormat="1" applyFont="1" applyFill="1" applyBorder="1" applyAlignment="1" applyProtection="1">
      <alignment horizontal="left" vertical="center"/>
      <protection locked="0"/>
    </xf>
    <xf numFmtId="0" fontId="7" fillId="0" borderId="19" xfId="0" applyFont="1" applyFill="1" applyBorder="1" applyAlignment="1">
      <alignment horizontal="center" vertical="center" wrapText="1"/>
    </xf>
    <xf numFmtId="49" fontId="7" fillId="0" borderId="21" xfId="724" applyNumberFormat="1" applyFont="1" applyFill="1" applyBorder="1" applyAlignment="1" applyProtection="1">
      <alignment horizontal="left" vertical="center" wrapText="1"/>
      <protection locked="0"/>
    </xf>
    <xf numFmtId="49" fontId="25" fillId="0" borderId="21" xfId="361" applyNumberFormat="1" applyFont="1" applyFill="1" applyBorder="1" applyAlignment="1" applyProtection="1">
      <alignment horizontal="left" vertical="center" wrapText="1"/>
      <protection locked="0"/>
    </xf>
    <xf numFmtId="0" fontId="3" fillId="0" borderId="21" xfId="735" applyFont="1" applyFill="1" applyBorder="1" applyAlignment="1" applyProtection="1">
      <alignment horizontal="center" vertical="center"/>
      <protection locked="0"/>
    </xf>
    <xf numFmtId="171" fontId="65" fillId="0" borderId="21" xfId="727" applyNumberFormat="1" applyFont="1" applyBorder="1" applyAlignment="1" applyProtection="1">
      <alignment horizontal="center" vertical="center" wrapText="1"/>
      <protection locked="0"/>
    </xf>
    <xf numFmtId="170" fontId="66" fillId="0" borderId="21" xfId="727" applyNumberFormat="1" applyFont="1" applyBorder="1" applyAlignment="1" applyProtection="1">
      <alignment horizontal="center" vertical="center" wrapText="1"/>
      <protection locked="0"/>
    </xf>
    <xf numFmtId="0" fontId="67" fillId="0" borderId="21" xfId="727" applyFont="1" applyBorder="1" applyAlignment="1" applyProtection="1">
      <alignment horizontal="center" vertical="center" wrapText="1"/>
      <protection locked="0"/>
    </xf>
    <xf numFmtId="1" fontId="65" fillId="0" borderId="21" xfId="727" applyNumberFormat="1" applyFont="1" applyBorder="1" applyAlignment="1" applyProtection="1">
      <alignment horizontal="center" vertical="center" wrapText="1"/>
      <protection locked="0"/>
    </xf>
    <xf numFmtId="0" fontId="7" fillId="0" borderId="21" xfId="692" applyFont="1" applyFill="1" applyBorder="1" applyAlignment="1" applyProtection="1">
      <alignment horizontal="center" vertical="center" wrapText="1"/>
      <protection locked="0"/>
    </xf>
    <xf numFmtId="49" fontId="6" fillId="0" borderId="21" xfId="360" applyNumberFormat="1" applyFont="1" applyFill="1" applyBorder="1" applyAlignment="1" applyProtection="1">
      <alignment vertical="center" wrapText="1"/>
      <protection locked="0"/>
    </xf>
    <xf numFmtId="49" fontId="7" fillId="0" borderId="23" xfId="724" applyNumberFormat="1" applyFont="1" applyFill="1" applyBorder="1" applyAlignment="1" applyProtection="1">
      <alignment horizontal="center" vertical="center"/>
      <protection locked="0"/>
    </xf>
    <xf numFmtId="49" fontId="25" fillId="0" borderId="21" xfId="360" applyNumberFormat="1" applyFont="1" applyFill="1" applyBorder="1" applyAlignment="1" applyProtection="1">
      <alignment horizontal="left" vertical="center" wrapText="1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0" fillId="0" borderId="0" xfId="733" applyFont="1" applyAlignment="1" applyProtection="1">
      <alignment horizontal="center" vertical="center" wrapText="1"/>
      <protection locked="0"/>
    </xf>
    <xf numFmtId="0" fontId="3" fillId="0" borderId="0" xfId="732" applyFont="1" applyAlignment="1" applyProtection="1">
      <alignment horizontal="center" vertical="center" wrapText="1"/>
      <protection locked="0"/>
    </xf>
    <xf numFmtId="0" fontId="10" fillId="0" borderId="0" xfId="732" applyFont="1" applyAlignment="1" applyProtection="1">
      <alignment horizontal="center" vertical="center"/>
      <protection locked="0"/>
    </xf>
    <xf numFmtId="0" fontId="4" fillId="0" borderId="0" xfId="733" applyFont="1" applyAlignment="1" applyProtection="1">
      <alignment horizontal="center" vertical="center"/>
      <protection locked="0"/>
    </xf>
    <xf numFmtId="170" fontId="5" fillId="77" borderId="19" xfId="735" applyNumberFormat="1" applyFont="1" applyFill="1" applyBorder="1" applyAlignment="1" applyProtection="1">
      <alignment horizontal="center" vertical="center" wrapText="1"/>
      <protection locked="0"/>
    </xf>
    <xf numFmtId="0" fontId="10" fillId="77" borderId="19" xfId="729" applyFont="1" applyFill="1" applyBorder="1" applyAlignment="1" applyProtection="1">
      <alignment horizontal="center" vertical="center"/>
      <protection locked="0"/>
    </xf>
    <xf numFmtId="0" fontId="6" fillId="77" borderId="25" xfId="735" applyFont="1" applyFill="1" applyBorder="1" applyAlignment="1" applyProtection="1">
      <alignment horizontal="center" vertical="center" textRotation="90" wrapText="1"/>
      <protection locked="0"/>
    </xf>
    <xf numFmtId="0" fontId="6" fillId="77" borderId="26" xfId="735" applyFont="1" applyFill="1" applyBorder="1" applyAlignment="1" applyProtection="1">
      <alignment horizontal="center" vertical="center" textRotation="90" wrapText="1"/>
      <protection locked="0"/>
    </xf>
    <xf numFmtId="0" fontId="6" fillId="77" borderId="21" xfId="735" applyFont="1" applyFill="1" applyBorder="1" applyAlignment="1" applyProtection="1">
      <alignment horizontal="center" vertical="center" textRotation="90" wrapText="1"/>
      <protection locked="0"/>
    </xf>
    <xf numFmtId="0" fontId="6" fillId="77" borderId="22" xfId="735" applyFont="1" applyFill="1" applyBorder="1" applyAlignment="1" applyProtection="1">
      <alignment horizontal="center" vertical="center" textRotation="90" wrapText="1"/>
      <protection locked="0"/>
    </xf>
    <xf numFmtId="0" fontId="5" fillId="77" borderId="19" xfId="735" applyFont="1" applyFill="1" applyBorder="1" applyAlignment="1" applyProtection="1">
      <alignment horizontal="center" vertical="center" textRotation="90" wrapText="1"/>
      <protection locked="0"/>
    </xf>
    <xf numFmtId="0" fontId="6" fillId="77" borderId="19" xfId="735" applyFont="1" applyFill="1" applyBorder="1" applyAlignment="1" applyProtection="1">
      <alignment horizontal="center" vertical="center" textRotation="90" wrapText="1"/>
      <protection locked="0"/>
    </xf>
    <xf numFmtId="0" fontId="5" fillId="77" borderId="19" xfId="735" applyFont="1" applyFill="1" applyBorder="1" applyAlignment="1" applyProtection="1">
      <alignment horizontal="center" vertical="center" wrapText="1"/>
      <protection locked="0"/>
    </xf>
    <xf numFmtId="0" fontId="3" fillId="0" borderId="0" xfId="727" applyFont="1" applyAlignment="1" applyProtection="1">
      <alignment horizontal="center"/>
      <protection locked="0"/>
    </xf>
    <xf numFmtId="0" fontId="10" fillId="0" borderId="0" xfId="727" applyFont="1" applyAlignment="1" applyProtection="1">
      <alignment horizontal="center"/>
      <protection locked="0"/>
    </xf>
    <xf numFmtId="0" fontId="16" fillId="0" borderId="0" xfId="559" applyFont="1" applyFill="1" applyAlignment="1">
      <alignment horizontal="center" vertical="center" wrapText="1"/>
      <protection/>
    </xf>
    <xf numFmtId="0" fontId="3" fillId="0" borderId="0" xfId="735" applyFont="1" applyAlignment="1" applyProtection="1">
      <alignment horizontal="center" vertical="center" wrapText="1"/>
      <protection locked="0"/>
    </xf>
    <xf numFmtId="0" fontId="4" fillId="0" borderId="0" xfId="735" applyFont="1" applyAlignment="1" applyProtection="1">
      <alignment horizontal="center" vertical="center" wrapText="1"/>
      <protection locked="0"/>
    </xf>
    <xf numFmtId="0" fontId="17" fillId="0" borderId="0" xfId="735" applyFont="1" applyAlignment="1" applyProtection="1">
      <alignment horizontal="center" vertical="center" wrapText="1"/>
      <protection locked="0"/>
    </xf>
    <xf numFmtId="0" fontId="5" fillId="77" borderId="0" xfId="735" applyFont="1" applyFill="1" applyBorder="1" applyAlignment="1" applyProtection="1">
      <alignment horizontal="center" vertical="center" wrapText="1"/>
      <protection locked="0"/>
    </xf>
    <xf numFmtId="0" fontId="48" fillId="77" borderId="19" xfId="735" applyFont="1" applyFill="1" applyBorder="1" applyAlignment="1" applyProtection="1">
      <alignment horizontal="center" vertical="center" textRotation="90" wrapText="1"/>
      <protection locked="0"/>
    </xf>
    <xf numFmtId="0" fontId="4" fillId="77" borderId="19" xfId="735" applyFont="1" applyFill="1" applyBorder="1" applyAlignment="1" applyProtection="1">
      <alignment horizontal="center" vertical="center" wrapText="1"/>
      <protection locked="0"/>
    </xf>
    <xf numFmtId="170" fontId="66" fillId="0" borderId="27" xfId="727" applyNumberFormat="1" applyFont="1" applyBorder="1" applyAlignment="1" applyProtection="1">
      <alignment horizontal="center" vertical="center" wrapText="1"/>
      <protection locked="0"/>
    </xf>
    <xf numFmtId="170" fontId="66" fillId="0" borderId="28" xfId="727" applyNumberFormat="1" applyFont="1" applyBorder="1" applyAlignment="1" applyProtection="1">
      <alignment horizontal="center" vertical="center" wrapText="1"/>
      <protection locked="0"/>
    </xf>
    <xf numFmtId="170" fontId="66" fillId="0" borderId="29" xfId="727" applyNumberFormat="1" applyFont="1" applyBorder="1" applyAlignment="1" applyProtection="1">
      <alignment horizontal="center" vertical="center" wrapText="1"/>
      <protection locked="0"/>
    </xf>
    <xf numFmtId="0" fontId="4" fillId="77" borderId="0" xfId="735" applyFont="1" applyFill="1" applyBorder="1" applyAlignment="1" applyProtection="1">
      <alignment horizontal="center" vertical="center" wrapText="1"/>
      <protection locked="0"/>
    </xf>
    <xf numFmtId="0" fontId="47" fillId="77" borderId="0" xfId="735" applyFont="1" applyFill="1" applyBorder="1" applyAlignment="1" applyProtection="1">
      <alignment horizontal="center" vertical="center" wrapText="1"/>
      <protection locked="0"/>
    </xf>
    <xf numFmtId="0" fontId="4" fillId="0" borderId="0" xfId="735" applyFont="1" applyBorder="1" applyAlignment="1" applyProtection="1">
      <alignment horizontal="center" vertical="center" wrapText="1"/>
      <protection locked="0"/>
    </xf>
    <xf numFmtId="0" fontId="17" fillId="0" borderId="23" xfId="735" applyFont="1" applyBorder="1" applyAlignment="1" applyProtection="1">
      <alignment horizontal="center" vertical="center" wrapText="1"/>
      <protection locked="0"/>
    </xf>
    <xf numFmtId="0" fontId="28" fillId="0" borderId="0" xfId="0" applyFont="1" applyFill="1" applyAlignment="1">
      <alignment horizontal="center" vertical="center" wrapText="1"/>
    </xf>
  </cellXfs>
  <cellStyles count="755">
    <cellStyle name="Normal" xfId="0"/>
    <cellStyle name="20% - Акцент1" xfId="15"/>
    <cellStyle name="20% — акцент1" xfId="16"/>
    <cellStyle name="20% - Акцент1 10" xfId="17"/>
    <cellStyle name="20% - Акцент1 2" xfId="18"/>
    <cellStyle name="20% - Акцент1 2 2" xfId="19"/>
    <cellStyle name="20% - Акцент1 2 3" xfId="20"/>
    <cellStyle name="20% - Акцент1 2_29-30 мая" xfId="21"/>
    <cellStyle name="20% - Акцент1 3" xfId="22"/>
    <cellStyle name="20% - Акцент1 4" xfId="23"/>
    <cellStyle name="20% - Акцент1 5" xfId="24"/>
    <cellStyle name="20% - Акцент1 6" xfId="25"/>
    <cellStyle name="20% - Акцент1 7" xfId="26"/>
    <cellStyle name="20% - Акцент1 8" xfId="27"/>
    <cellStyle name="20% - Акцент1 9" xfId="28"/>
    <cellStyle name="20% - Акцент2" xfId="29"/>
    <cellStyle name="20% — акцент2" xfId="30"/>
    <cellStyle name="20% - Акцент2 10" xfId="31"/>
    <cellStyle name="20% - Акцент2 2" xfId="32"/>
    <cellStyle name="20% - Акцент2 2 2" xfId="33"/>
    <cellStyle name="20% - Акцент2 2 3" xfId="34"/>
    <cellStyle name="20% - Акцент2 2_29-30 мая" xfId="35"/>
    <cellStyle name="20% - Акцент2 3" xfId="36"/>
    <cellStyle name="20% - Акцент2 4" xfId="37"/>
    <cellStyle name="20% - Акцент2 5" xfId="38"/>
    <cellStyle name="20% - Акцент2 6" xfId="39"/>
    <cellStyle name="20% - Акцент2 7" xfId="40"/>
    <cellStyle name="20% - Акцент2 8" xfId="41"/>
    <cellStyle name="20% - Акцент2 9" xfId="42"/>
    <cellStyle name="20% - Акцент3" xfId="43"/>
    <cellStyle name="20% — акцент3" xfId="44"/>
    <cellStyle name="20% - Акцент3 10" xfId="45"/>
    <cellStyle name="20% - Акцент3 2" xfId="46"/>
    <cellStyle name="20% - Акцент3 2 2" xfId="47"/>
    <cellStyle name="20% - Акцент3 2 3" xfId="48"/>
    <cellStyle name="20% - Акцент3 2_29-30 мая" xfId="49"/>
    <cellStyle name="20% - Акцент3 3" xfId="50"/>
    <cellStyle name="20% - Акцент3 4" xfId="51"/>
    <cellStyle name="20% - Акцент3 5" xfId="52"/>
    <cellStyle name="20% - Акцент3 6" xfId="53"/>
    <cellStyle name="20% - Акцент3 7" xfId="54"/>
    <cellStyle name="20% - Акцент3 8" xfId="55"/>
    <cellStyle name="20% - Акцент3 9" xfId="56"/>
    <cellStyle name="20% - Акцент4" xfId="57"/>
    <cellStyle name="20% — акцент4" xfId="58"/>
    <cellStyle name="20% - Акцент4 10" xfId="59"/>
    <cellStyle name="20% - Акцент4 2" xfId="60"/>
    <cellStyle name="20% - Акцент4 2 2" xfId="61"/>
    <cellStyle name="20% - Акцент4 2 3" xfId="62"/>
    <cellStyle name="20% - Акцент4 2_29-30 мая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— акцент5" xfId="72"/>
    <cellStyle name="20% - Акцент5 10" xfId="73"/>
    <cellStyle name="20% - Акцент5 2" xfId="74"/>
    <cellStyle name="20% - Акцент5 2 2" xfId="75"/>
    <cellStyle name="20% - Акцент5 2 3" xfId="76"/>
    <cellStyle name="20% - Акцент5 2_29-30 мая" xfId="77"/>
    <cellStyle name="20% - Акцент5 3" xfId="78"/>
    <cellStyle name="20% - Акцент5 4" xfId="79"/>
    <cellStyle name="20% - Акцент5 5" xfId="80"/>
    <cellStyle name="20% - Акцент5 6" xfId="81"/>
    <cellStyle name="20% - Акцент5 7" xfId="82"/>
    <cellStyle name="20% - Акцент5 8" xfId="83"/>
    <cellStyle name="20% - Акцент5 9" xfId="84"/>
    <cellStyle name="20% - Акцент6" xfId="85"/>
    <cellStyle name="20% — акцент6" xfId="86"/>
    <cellStyle name="20% - Акцент6 10" xfId="87"/>
    <cellStyle name="20% - Акцент6 2" xfId="88"/>
    <cellStyle name="20% - Акцент6 2 2" xfId="89"/>
    <cellStyle name="20% - Акцент6 2 3" xfId="90"/>
    <cellStyle name="20% - Акцент6 2_29-30 мая" xfId="91"/>
    <cellStyle name="20% - Акцент6 3" xfId="92"/>
    <cellStyle name="20% - Акцент6 4" xfId="93"/>
    <cellStyle name="20% - Акцент6 5" xfId="94"/>
    <cellStyle name="20% - Акцент6 6" xfId="95"/>
    <cellStyle name="20% - Акцент6 7" xfId="96"/>
    <cellStyle name="20% - Акцент6 8" xfId="97"/>
    <cellStyle name="20% - Акцент6 9" xfId="98"/>
    <cellStyle name="40% - Акцент1" xfId="99"/>
    <cellStyle name="40% — акцент1" xfId="100"/>
    <cellStyle name="40% - Акцент1 10" xfId="101"/>
    <cellStyle name="40% - Акцент1 2" xfId="102"/>
    <cellStyle name="40% - Акцент1 2 2" xfId="103"/>
    <cellStyle name="40% - Акцент1 2 3" xfId="104"/>
    <cellStyle name="40% - Акцент1 2_29-30 мая" xfId="105"/>
    <cellStyle name="40% - Акцент1 3" xfId="106"/>
    <cellStyle name="40% - Акцент1 4" xfId="107"/>
    <cellStyle name="40% - Акцент1 5" xfId="108"/>
    <cellStyle name="40% - Акцент1 6" xfId="109"/>
    <cellStyle name="40% - Акцент1 7" xfId="110"/>
    <cellStyle name="40% - Акцент1 8" xfId="111"/>
    <cellStyle name="40% - Акцент1 9" xfId="112"/>
    <cellStyle name="40% - Акцент2" xfId="113"/>
    <cellStyle name="40% — акцент2" xfId="114"/>
    <cellStyle name="40% - Акцент2 10" xfId="115"/>
    <cellStyle name="40% - Акцент2 2" xfId="116"/>
    <cellStyle name="40% - Акцент2 2 2" xfId="117"/>
    <cellStyle name="40% - Акцент2 2 3" xfId="118"/>
    <cellStyle name="40% - Акцент2 2_29-30 мая" xfId="119"/>
    <cellStyle name="40% - Акцент2 3" xfId="120"/>
    <cellStyle name="40% - Акцент2 4" xfId="121"/>
    <cellStyle name="40% - Акцент2 5" xfId="122"/>
    <cellStyle name="40% - Акцент2 6" xfId="123"/>
    <cellStyle name="40% - Акцент2 7" xfId="124"/>
    <cellStyle name="40% - Акцент2 8" xfId="125"/>
    <cellStyle name="40% - Акцент2 9" xfId="126"/>
    <cellStyle name="40% - Акцент3" xfId="127"/>
    <cellStyle name="40% — акцент3" xfId="128"/>
    <cellStyle name="40% - Акцент3 10" xfId="129"/>
    <cellStyle name="40% - Акцент3 2" xfId="130"/>
    <cellStyle name="40% - Акцент3 2 2" xfId="131"/>
    <cellStyle name="40% - Акцент3 2 3" xfId="132"/>
    <cellStyle name="40% - Акцент3 2_29-30 мая" xfId="133"/>
    <cellStyle name="40% - Акцент3 3" xfId="134"/>
    <cellStyle name="40% - Акцент3 4" xfId="135"/>
    <cellStyle name="40% - Акцент3 5" xfId="136"/>
    <cellStyle name="40% - Акцент3 6" xfId="137"/>
    <cellStyle name="40% - Акцент3 7" xfId="138"/>
    <cellStyle name="40% - Акцент3 8" xfId="139"/>
    <cellStyle name="40% - Акцент3 9" xfId="140"/>
    <cellStyle name="40% - Акцент4" xfId="141"/>
    <cellStyle name="40% — акцент4" xfId="142"/>
    <cellStyle name="40% - Акцент4 10" xfId="143"/>
    <cellStyle name="40% - Акцент4 2" xfId="144"/>
    <cellStyle name="40% - Акцент4 2 2" xfId="145"/>
    <cellStyle name="40% - Акцент4 2 3" xfId="146"/>
    <cellStyle name="40% - Акцент4 2_29-30 мая" xfId="147"/>
    <cellStyle name="40% - Акцент4 3" xfId="148"/>
    <cellStyle name="40% - Акцент4 4" xfId="149"/>
    <cellStyle name="40% - Акцент4 5" xfId="150"/>
    <cellStyle name="40% - Акцент4 6" xfId="151"/>
    <cellStyle name="40% - Акцент4 7" xfId="152"/>
    <cellStyle name="40% - Акцент4 8" xfId="153"/>
    <cellStyle name="40% - Акцент4 9" xfId="154"/>
    <cellStyle name="40% - Акцент5" xfId="155"/>
    <cellStyle name="40% — акцент5" xfId="156"/>
    <cellStyle name="40% - Акцент5 10" xfId="157"/>
    <cellStyle name="40% - Акцент5 2" xfId="158"/>
    <cellStyle name="40% - Акцент5 2 2" xfId="159"/>
    <cellStyle name="40% - Акцент5 2 3" xfId="160"/>
    <cellStyle name="40% - Акцент5 2_29-30 мая" xfId="161"/>
    <cellStyle name="40% - Акцент5 3" xfId="162"/>
    <cellStyle name="40% - Акцент5 4" xfId="163"/>
    <cellStyle name="40% - Акцент5 5" xfId="164"/>
    <cellStyle name="40% - Акцент5 6" xfId="165"/>
    <cellStyle name="40% - Акцент5 7" xfId="166"/>
    <cellStyle name="40% - Акцент5 8" xfId="167"/>
    <cellStyle name="40% - Акцент5 9" xfId="168"/>
    <cellStyle name="40% - Акцент6" xfId="169"/>
    <cellStyle name="40% — акцент6" xfId="170"/>
    <cellStyle name="40% - Акцент6 10" xfId="171"/>
    <cellStyle name="40% - Акцент6 2" xfId="172"/>
    <cellStyle name="40% - Акцент6 2 2" xfId="173"/>
    <cellStyle name="40% - Акцент6 2 3" xfId="174"/>
    <cellStyle name="40% - Акцент6 2_29-30 мая" xfId="175"/>
    <cellStyle name="40% - Акцент6 3" xfId="176"/>
    <cellStyle name="40% - Акцент6 4" xfId="177"/>
    <cellStyle name="40% - Акцент6 5" xfId="178"/>
    <cellStyle name="40% - Акцент6 6" xfId="179"/>
    <cellStyle name="40% - Акцент6 7" xfId="180"/>
    <cellStyle name="40% - Акцент6 8" xfId="181"/>
    <cellStyle name="40% - Акцент6 9" xfId="182"/>
    <cellStyle name="60% - Акцент1" xfId="183"/>
    <cellStyle name="60% — акцент1" xfId="184"/>
    <cellStyle name="60% - Акцент1 10" xfId="185"/>
    <cellStyle name="60% - Акцент1 2" xfId="186"/>
    <cellStyle name="60% - Акцент1 3" xfId="187"/>
    <cellStyle name="60% - Акцент1 4" xfId="188"/>
    <cellStyle name="60% - Акцент1 5" xfId="189"/>
    <cellStyle name="60% - Акцент1 6" xfId="190"/>
    <cellStyle name="60% - Акцент1 7" xfId="191"/>
    <cellStyle name="60% - Акцент1 8" xfId="192"/>
    <cellStyle name="60% - Акцент1 9" xfId="193"/>
    <cellStyle name="60% - Акцент2" xfId="194"/>
    <cellStyle name="60% — акцент2" xfId="195"/>
    <cellStyle name="60% - Акцент2 10" xfId="196"/>
    <cellStyle name="60% - Акцент2 2" xfId="197"/>
    <cellStyle name="60% - Акцент2 3" xfId="198"/>
    <cellStyle name="60% - Акцент2 4" xfId="199"/>
    <cellStyle name="60% - Акцент2 5" xfId="200"/>
    <cellStyle name="60% - Акцент2 6" xfId="201"/>
    <cellStyle name="60% - Акцент2 7" xfId="202"/>
    <cellStyle name="60% - Акцент2 8" xfId="203"/>
    <cellStyle name="60% - Акцент2 9" xfId="204"/>
    <cellStyle name="60% - Акцент3" xfId="205"/>
    <cellStyle name="60% — акцент3" xfId="206"/>
    <cellStyle name="60% - Акцент3 10" xfId="207"/>
    <cellStyle name="60% - Акцент3 2" xfId="208"/>
    <cellStyle name="60% - Акцент3 3" xfId="209"/>
    <cellStyle name="60% - Акцент3 4" xfId="210"/>
    <cellStyle name="60% - Акцент3 5" xfId="211"/>
    <cellStyle name="60% - Акцент3 6" xfId="212"/>
    <cellStyle name="60% - Акцент3 7" xfId="213"/>
    <cellStyle name="60% - Акцент3 8" xfId="214"/>
    <cellStyle name="60% - Акцент3 9" xfId="215"/>
    <cellStyle name="60% - Акцент4" xfId="216"/>
    <cellStyle name="60% — акцент4" xfId="217"/>
    <cellStyle name="60% - Акцент4 10" xfId="218"/>
    <cellStyle name="60% - Акцент4 2" xfId="219"/>
    <cellStyle name="60% - Акцент4 3" xfId="220"/>
    <cellStyle name="60% - Акцент4 4" xfId="221"/>
    <cellStyle name="60% - Акцент4 5" xfId="222"/>
    <cellStyle name="60% - Акцент4 6" xfId="223"/>
    <cellStyle name="60% - Акцент4 7" xfId="224"/>
    <cellStyle name="60% - Акцент4 8" xfId="225"/>
    <cellStyle name="60% - Акцент4 9" xfId="226"/>
    <cellStyle name="60% - Акцент5" xfId="227"/>
    <cellStyle name="60% — акцент5" xfId="228"/>
    <cellStyle name="60% - Акцент5 10" xfId="229"/>
    <cellStyle name="60% - Акцент5 2" xfId="230"/>
    <cellStyle name="60% - Акцент5 3" xfId="231"/>
    <cellStyle name="60% - Акцент5 4" xfId="232"/>
    <cellStyle name="60% - Акцент5 5" xfId="233"/>
    <cellStyle name="60% - Акцент5 6" xfId="234"/>
    <cellStyle name="60% - Акцент5 7" xfId="235"/>
    <cellStyle name="60% - Акцент5 8" xfId="236"/>
    <cellStyle name="60% - Акцент5 9" xfId="237"/>
    <cellStyle name="60% - Акцент6" xfId="238"/>
    <cellStyle name="60% — акцент6" xfId="239"/>
    <cellStyle name="60% - Акцент6 10" xfId="240"/>
    <cellStyle name="60% - Акцент6 2" xfId="241"/>
    <cellStyle name="60% - Акцент6 3" xfId="242"/>
    <cellStyle name="60% - Акцент6 4" xfId="243"/>
    <cellStyle name="60% - Акцент6 5" xfId="244"/>
    <cellStyle name="60% - Акцент6 6" xfId="245"/>
    <cellStyle name="60% - Акцент6 7" xfId="246"/>
    <cellStyle name="60% - Акцент6 8" xfId="247"/>
    <cellStyle name="60% - Акцент6 9" xfId="248"/>
    <cellStyle name="Excel Built-in Normal" xfId="249"/>
    <cellStyle name="Normal_технические" xfId="250"/>
    <cellStyle name="Акцент1" xfId="251"/>
    <cellStyle name="Акцент1 2" xfId="252"/>
    <cellStyle name="Акцент1 3" xfId="253"/>
    <cellStyle name="Акцент1 4" xfId="254"/>
    <cellStyle name="Акцент2" xfId="255"/>
    <cellStyle name="Акцент2 2" xfId="256"/>
    <cellStyle name="Акцент2 3" xfId="257"/>
    <cellStyle name="Акцент2 4" xfId="258"/>
    <cellStyle name="Акцент3" xfId="259"/>
    <cellStyle name="Акцент3 2" xfId="260"/>
    <cellStyle name="Акцент3 3" xfId="261"/>
    <cellStyle name="Акцент3 4" xfId="262"/>
    <cellStyle name="Акцент4" xfId="263"/>
    <cellStyle name="Акцент4 2" xfId="264"/>
    <cellStyle name="Акцент4 3" xfId="265"/>
    <cellStyle name="Акцент4 4" xfId="266"/>
    <cellStyle name="Акцент5" xfId="267"/>
    <cellStyle name="Акцент5 2" xfId="268"/>
    <cellStyle name="Акцент5 3" xfId="269"/>
    <cellStyle name="Акцент5 4" xfId="270"/>
    <cellStyle name="Акцент6" xfId="271"/>
    <cellStyle name="Акцент6 2" xfId="272"/>
    <cellStyle name="Акцент6 3" xfId="273"/>
    <cellStyle name="Акцент6 4" xfId="274"/>
    <cellStyle name="Ввод " xfId="275"/>
    <cellStyle name="Ввод  2" xfId="276"/>
    <cellStyle name="Ввод  3" xfId="277"/>
    <cellStyle name="Ввод  4" xfId="278"/>
    <cellStyle name="Вывод" xfId="279"/>
    <cellStyle name="Вывод 2" xfId="280"/>
    <cellStyle name="Вывод 3" xfId="281"/>
    <cellStyle name="Вывод 4" xfId="282"/>
    <cellStyle name="Вычисление" xfId="283"/>
    <cellStyle name="Вычисление 2" xfId="284"/>
    <cellStyle name="Вычисление 3" xfId="285"/>
    <cellStyle name="Вычисление 4" xfId="286"/>
    <cellStyle name="Currency" xfId="287"/>
    <cellStyle name="Currency [0]" xfId="288"/>
    <cellStyle name="Денежный 10" xfId="289"/>
    <cellStyle name="Денежный 10 2" xfId="290"/>
    <cellStyle name="Денежный 10 2 2" xfId="291"/>
    <cellStyle name="Денежный 10 2 3" xfId="292"/>
    <cellStyle name="Денежный 10 2 3 3" xfId="293"/>
    <cellStyle name="Денежный 10 2 4" xfId="294"/>
    <cellStyle name="Денежный 10 3" xfId="295"/>
    <cellStyle name="Денежный 10 3 2" xfId="296"/>
    <cellStyle name="Денежный 10 3 3" xfId="297"/>
    <cellStyle name="Денежный 10 4" xfId="298"/>
    <cellStyle name="Денежный 10 4 2" xfId="299"/>
    <cellStyle name="Денежный 10 4 3" xfId="300"/>
    <cellStyle name="Денежный 11 10" xfId="301"/>
    <cellStyle name="Денежный 11 2" xfId="302"/>
    <cellStyle name="Денежный 11 2 2" xfId="303"/>
    <cellStyle name="Денежный 11 2 2 2" xfId="304"/>
    <cellStyle name="Денежный 11 2 2 3" xfId="305"/>
    <cellStyle name="Денежный 11 3" xfId="306"/>
    <cellStyle name="Денежный 11 4" xfId="307"/>
    <cellStyle name="Денежный 11 5" xfId="308"/>
    <cellStyle name="Денежный 11 6" xfId="309"/>
    <cellStyle name="Денежный 11 7" xfId="310"/>
    <cellStyle name="Денежный 11 8" xfId="311"/>
    <cellStyle name="Денежный 11 9" xfId="312"/>
    <cellStyle name="Денежный 11 9 12" xfId="313"/>
    <cellStyle name="Денежный 11 9 2" xfId="314"/>
    <cellStyle name="Денежный 11 9 3" xfId="315"/>
    <cellStyle name="Денежный 12" xfId="316"/>
    <cellStyle name="Денежный 12 10" xfId="317"/>
    <cellStyle name="Денежный 12 11" xfId="318"/>
    <cellStyle name="Денежный 12 12" xfId="319"/>
    <cellStyle name="Денежный 12 12 10" xfId="320"/>
    <cellStyle name="Денежный 12 12 2" xfId="321"/>
    <cellStyle name="Денежный 12 12 2 2" xfId="322"/>
    <cellStyle name="Денежный 12 12 2 3" xfId="323"/>
    <cellStyle name="Денежный 12 12 3" xfId="324"/>
    <cellStyle name="Денежный 12 12 3 2" xfId="325"/>
    <cellStyle name="Денежный 12 12 4" xfId="326"/>
    <cellStyle name="Денежный 12 12 5" xfId="327"/>
    <cellStyle name="Денежный 12 12_Мастер" xfId="328"/>
    <cellStyle name="Денежный 12 13" xfId="329"/>
    <cellStyle name="Денежный 12 14" xfId="330"/>
    <cellStyle name="Денежный 12 2" xfId="331"/>
    <cellStyle name="Денежный 12 2 2" xfId="332"/>
    <cellStyle name="Денежный 12 2 3" xfId="333"/>
    <cellStyle name="Денежный 12 3" xfId="334"/>
    <cellStyle name="Денежный 12 3 2" xfId="335"/>
    <cellStyle name="Денежный 12 4" xfId="336"/>
    <cellStyle name="Денежный 12 5" xfId="337"/>
    <cellStyle name="Денежный 12 6" xfId="338"/>
    <cellStyle name="Денежный 12 7" xfId="339"/>
    <cellStyle name="Денежный 12 8" xfId="340"/>
    <cellStyle name="Денежный 12 9" xfId="341"/>
    <cellStyle name="Денежный 13 10" xfId="342"/>
    <cellStyle name="Денежный 13 2" xfId="343"/>
    <cellStyle name="Денежный 13 3" xfId="344"/>
    <cellStyle name="Денежный 13 4" xfId="345"/>
    <cellStyle name="Денежный 13 5" xfId="346"/>
    <cellStyle name="Денежный 13 6" xfId="347"/>
    <cellStyle name="Денежный 13 7" xfId="348"/>
    <cellStyle name="Денежный 13 8" xfId="349"/>
    <cellStyle name="Денежный 13 9" xfId="350"/>
    <cellStyle name="Денежный 14 2" xfId="351"/>
    <cellStyle name="Денежный 14 3" xfId="352"/>
    <cellStyle name="Денежный 14 4" xfId="353"/>
    <cellStyle name="Денежный 14 5" xfId="354"/>
    <cellStyle name="Денежный 14 6" xfId="355"/>
    <cellStyle name="Денежный 14 7" xfId="356"/>
    <cellStyle name="Денежный 14 8" xfId="357"/>
    <cellStyle name="Денежный 14 9" xfId="358"/>
    <cellStyle name="Денежный 2" xfId="359"/>
    <cellStyle name="Денежный 2 10" xfId="360"/>
    <cellStyle name="Денежный 2 10 2" xfId="361"/>
    <cellStyle name="Денежный 2 10 2 10" xfId="362"/>
    <cellStyle name="Денежный 2 10 2 12" xfId="363"/>
    <cellStyle name="Денежный 2 10 2 13" xfId="364"/>
    <cellStyle name="Денежный 2 10 2 2" xfId="365"/>
    <cellStyle name="Денежный 2 11" xfId="366"/>
    <cellStyle name="Денежный 2 11 2" xfId="367"/>
    <cellStyle name="Денежный 2 11 2 2" xfId="368"/>
    <cellStyle name="Денежный 2 11 2 3" xfId="369"/>
    <cellStyle name="Денежный 2 11 3" xfId="370"/>
    <cellStyle name="Денежный 2 12" xfId="371"/>
    <cellStyle name="Денежный 2 13" xfId="372"/>
    <cellStyle name="Денежный 2 13 2" xfId="373"/>
    <cellStyle name="Денежный 2 13 3" xfId="374"/>
    <cellStyle name="Денежный 2 14" xfId="375"/>
    <cellStyle name="Денежный 2 15" xfId="376"/>
    <cellStyle name="Денежный 2 16" xfId="377"/>
    <cellStyle name="Денежный 2 17" xfId="378"/>
    <cellStyle name="Денежный 2 18" xfId="379"/>
    <cellStyle name="Денежный 2 19" xfId="380"/>
    <cellStyle name="Денежный 2 2" xfId="381"/>
    <cellStyle name="Денежный 2 2 2" xfId="382"/>
    <cellStyle name="Денежный 2 2 2 2" xfId="383"/>
    <cellStyle name="Денежный 2 2 2 3" xfId="384"/>
    <cellStyle name="Денежный 2 2 3" xfId="385"/>
    <cellStyle name="Денежный 2 2 4" xfId="386"/>
    <cellStyle name="Денежный 2 20" xfId="387"/>
    <cellStyle name="Денежный 2 21" xfId="388"/>
    <cellStyle name="Денежный 2 22" xfId="389"/>
    <cellStyle name="Денежный 2 23" xfId="390"/>
    <cellStyle name="Денежный 2 24" xfId="391"/>
    <cellStyle name="Денежный 2 24 2" xfId="392"/>
    <cellStyle name="Денежный 2 25" xfId="393"/>
    <cellStyle name="Денежный 2 26" xfId="394"/>
    <cellStyle name="Денежный 2 27" xfId="395"/>
    <cellStyle name="Денежный 2 28" xfId="396"/>
    <cellStyle name="Денежный 2 3" xfId="397"/>
    <cellStyle name="Денежный 2 3 2" xfId="398"/>
    <cellStyle name="Денежный 2 3 2 2" xfId="399"/>
    <cellStyle name="Денежный 2 3 2 3" xfId="400"/>
    <cellStyle name="Денежный 2 3 3" xfId="401"/>
    <cellStyle name="Денежный 2 3 4" xfId="402"/>
    <cellStyle name="Денежный 2 3 5" xfId="403"/>
    <cellStyle name="Денежный 2 3 6" xfId="404"/>
    <cellStyle name="Денежный 2 3 7" xfId="405"/>
    <cellStyle name="Денежный 2 3 8" xfId="406"/>
    <cellStyle name="Денежный 2 3 9" xfId="407"/>
    <cellStyle name="Денежный 2 3 9 2" xfId="408"/>
    <cellStyle name="Денежный 2 3 9 2 2" xfId="409"/>
    <cellStyle name="Денежный 2 3 9 2 3" xfId="410"/>
    <cellStyle name="Денежный 2 3 9 3" xfId="411"/>
    <cellStyle name="Денежный 2 3 9 4" xfId="412"/>
    <cellStyle name="Денежный 2 4" xfId="413"/>
    <cellStyle name="Денежный 2 4 2" xfId="414"/>
    <cellStyle name="Денежный 2 4 3" xfId="415"/>
    <cellStyle name="Денежный 2 4 4" xfId="416"/>
    <cellStyle name="Денежный 2 4 5" xfId="417"/>
    <cellStyle name="Денежный 2 4 6" xfId="418"/>
    <cellStyle name="Денежный 2 4 7" xfId="419"/>
    <cellStyle name="Денежный 2 4 8" xfId="420"/>
    <cellStyle name="Денежный 2 4 9" xfId="421"/>
    <cellStyle name="Денежный 2 45" xfId="422"/>
    <cellStyle name="Денежный 2 5" xfId="423"/>
    <cellStyle name="Денежный 2 5 2" xfId="424"/>
    <cellStyle name="Денежный 2 5 3" xfId="425"/>
    <cellStyle name="Денежный 2 6" xfId="426"/>
    <cellStyle name="Денежный 2 7" xfId="427"/>
    <cellStyle name="Денежный 2 8" xfId="428"/>
    <cellStyle name="Денежный 2 9" xfId="429"/>
    <cellStyle name="Денежный 24" xfId="430"/>
    <cellStyle name="Денежный 24 12" xfId="431"/>
    <cellStyle name="Денежный 24 2" xfId="432"/>
    <cellStyle name="Денежный 24 3" xfId="433"/>
    <cellStyle name="Денежный 24 3 2" xfId="434"/>
    <cellStyle name="Денежный 24 3 3" xfId="435"/>
    <cellStyle name="Денежный 24 3 4" xfId="436"/>
    <cellStyle name="Денежный 24 4" xfId="437"/>
    <cellStyle name="Денежный 24 5" xfId="438"/>
    <cellStyle name="Денежный 26" xfId="439"/>
    <cellStyle name="Денежный 3" xfId="440"/>
    <cellStyle name="Денежный 3 2" xfId="441"/>
    <cellStyle name="Денежный 3 2 2" xfId="442"/>
    <cellStyle name="Денежный 3 2 2 2" xfId="443"/>
    <cellStyle name="Денежный 3 2 3" xfId="444"/>
    <cellStyle name="Денежный 3 3" xfId="445"/>
    <cellStyle name="Денежный 3 3 2" xfId="446"/>
    <cellStyle name="Денежный 3 3 3" xfId="447"/>
    <cellStyle name="Денежный 3 4" xfId="448"/>
    <cellStyle name="Денежный 3 4 2" xfId="449"/>
    <cellStyle name="Денежный 3 4 3" xfId="450"/>
    <cellStyle name="Денежный 3 5" xfId="451"/>
    <cellStyle name="Денежный 3 5 2" xfId="452"/>
    <cellStyle name="Денежный 3 6" xfId="453"/>
    <cellStyle name="Денежный 3 6 2" xfId="454"/>
    <cellStyle name="Денежный 3 7" xfId="455"/>
    <cellStyle name="Денежный 3 8" xfId="456"/>
    <cellStyle name="Денежный 4 10" xfId="457"/>
    <cellStyle name="Денежный 4 11" xfId="458"/>
    <cellStyle name="Денежный 4 12" xfId="459"/>
    <cellStyle name="Денежный 4 13" xfId="460"/>
    <cellStyle name="Денежный 4 14" xfId="461"/>
    <cellStyle name="Денежный 4 14 2" xfId="462"/>
    <cellStyle name="Денежный 4 14 3" xfId="463"/>
    <cellStyle name="Денежный 4 2" xfId="464"/>
    <cellStyle name="Денежный 4 2 2" xfId="465"/>
    <cellStyle name="Денежный 4 2 3" xfId="466"/>
    <cellStyle name="Денежный 4 3" xfId="467"/>
    <cellStyle name="Денежный 4 3 2" xfId="468"/>
    <cellStyle name="Денежный 4 3 3" xfId="469"/>
    <cellStyle name="Денежный 4 4" xfId="470"/>
    <cellStyle name="Денежный 4 4 2" xfId="471"/>
    <cellStyle name="Денежный 4 5" xfId="472"/>
    <cellStyle name="Денежный 4 5 2" xfId="473"/>
    <cellStyle name="Денежный 4 6" xfId="474"/>
    <cellStyle name="Денежный 4 7" xfId="475"/>
    <cellStyle name="Денежный 4 8" xfId="476"/>
    <cellStyle name="Денежный 4 9" xfId="477"/>
    <cellStyle name="Денежный 5 2" xfId="478"/>
    <cellStyle name="Денежный 5 2 2" xfId="479"/>
    <cellStyle name="Денежный 5 2 3" xfId="480"/>
    <cellStyle name="Денежный 5 3" xfId="481"/>
    <cellStyle name="Денежный 5 3 2" xfId="482"/>
    <cellStyle name="Денежный 5 4" xfId="483"/>
    <cellStyle name="Денежный 5 5" xfId="484"/>
    <cellStyle name="Денежный 6" xfId="485"/>
    <cellStyle name="Денежный 6 2" xfId="486"/>
    <cellStyle name="Денежный 6 2 2" xfId="487"/>
    <cellStyle name="Денежный 6 2 3" xfId="488"/>
    <cellStyle name="Денежный 6 3" xfId="489"/>
    <cellStyle name="Денежный 6 4" xfId="490"/>
    <cellStyle name="Денежный 6 5" xfId="491"/>
    <cellStyle name="Денежный 6 6" xfId="492"/>
    <cellStyle name="Денежный 6 7" xfId="493"/>
    <cellStyle name="Денежный 6 7 2" xfId="494"/>
    <cellStyle name="Денежный 6 7 3" xfId="495"/>
    <cellStyle name="Денежный 6 8" xfId="496"/>
    <cellStyle name="Денежный 7 2" xfId="497"/>
    <cellStyle name="Денежный 7 2 2" xfId="498"/>
    <cellStyle name="Денежный 7 2 3" xfId="499"/>
    <cellStyle name="Денежный 7 3" xfId="500"/>
    <cellStyle name="Денежный 7 4" xfId="501"/>
    <cellStyle name="Денежный 7 5" xfId="502"/>
    <cellStyle name="Денежный 7 6" xfId="503"/>
    <cellStyle name="Денежный 8 2" xfId="504"/>
    <cellStyle name="Денежный 8 2 2" xfId="505"/>
    <cellStyle name="Денежный 8 2 3" xfId="506"/>
    <cellStyle name="Денежный 8 3" xfId="507"/>
    <cellStyle name="Денежный 8 3 2" xfId="508"/>
    <cellStyle name="Денежный 8 4" xfId="509"/>
    <cellStyle name="Денежный 8 5" xfId="510"/>
    <cellStyle name="Денежный 8 6" xfId="511"/>
    <cellStyle name="Денежный 9 2" xfId="512"/>
    <cellStyle name="Денежный 9 2 2" xfId="513"/>
    <cellStyle name="Денежный 9 2 3" xfId="514"/>
    <cellStyle name="Денежный 9 3" xfId="515"/>
    <cellStyle name="Заголовок 1" xfId="516"/>
    <cellStyle name="Заголовок 1 2" xfId="517"/>
    <cellStyle name="Заголовок 1 3" xfId="518"/>
    <cellStyle name="Заголовок 2" xfId="519"/>
    <cellStyle name="Заголовок 2 2" xfId="520"/>
    <cellStyle name="Заголовок 2 3" xfId="521"/>
    <cellStyle name="Заголовок 3" xfId="522"/>
    <cellStyle name="Заголовок 3 2" xfId="523"/>
    <cellStyle name="Заголовок 3 3" xfId="524"/>
    <cellStyle name="Заголовок 4" xfId="525"/>
    <cellStyle name="Заголовок 4 2" xfId="526"/>
    <cellStyle name="Заголовок 4 3" xfId="527"/>
    <cellStyle name="Итог" xfId="528"/>
    <cellStyle name="Итог 2" xfId="529"/>
    <cellStyle name="Итог 3" xfId="530"/>
    <cellStyle name="Контрольная ячейка" xfId="531"/>
    <cellStyle name="Контрольная ячейка 2" xfId="532"/>
    <cellStyle name="Контрольная ячейка 3" xfId="533"/>
    <cellStyle name="Контрольная ячейка 4" xfId="534"/>
    <cellStyle name="Название" xfId="535"/>
    <cellStyle name="Название 2" xfId="536"/>
    <cellStyle name="Название 3" xfId="537"/>
    <cellStyle name="Нейтральный" xfId="538"/>
    <cellStyle name="Нейтральный 2" xfId="539"/>
    <cellStyle name="Нейтральный 3" xfId="540"/>
    <cellStyle name="Нейтральный 4" xfId="541"/>
    <cellStyle name="Обычный 10" xfId="542"/>
    <cellStyle name="Обычный 11" xfId="543"/>
    <cellStyle name="Обычный 11 10" xfId="544"/>
    <cellStyle name="Обычный 11 11" xfId="545"/>
    <cellStyle name="Обычный 11 12" xfId="546"/>
    <cellStyle name="Обычный 11 12 2" xfId="547"/>
    <cellStyle name="Обычный 11 2" xfId="548"/>
    <cellStyle name="Обычный 11 3" xfId="549"/>
    <cellStyle name="Обычный 11 4" xfId="550"/>
    <cellStyle name="Обычный 11 5" xfId="551"/>
    <cellStyle name="Обычный 11 6" xfId="552"/>
    <cellStyle name="Обычный 11 7" xfId="553"/>
    <cellStyle name="Обычный 11 8" xfId="554"/>
    <cellStyle name="Обычный 11 9" xfId="555"/>
    <cellStyle name="Обычный 12" xfId="556"/>
    <cellStyle name="Обычный 17 2" xfId="557"/>
    <cellStyle name="Обычный 17 3" xfId="558"/>
    <cellStyle name="Обычный 18" xfId="559"/>
    <cellStyle name="Обычный 18 2" xfId="560"/>
    <cellStyle name="Обычный 18 3" xfId="561"/>
    <cellStyle name="Обычный 2" xfId="562"/>
    <cellStyle name="Обычный 2 10" xfId="563"/>
    <cellStyle name="Обычный 2 11" xfId="564"/>
    <cellStyle name="Обычный 2 12" xfId="565"/>
    <cellStyle name="Обычный 2 13" xfId="566"/>
    <cellStyle name="Обычный 2 14" xfId="567"/>
    <cellStyle name="Обычный 2 14 10" xfId="568"/>
    <cellStyle name="Обычный 2 14 2" xfId="569"/>
    <cellStyle name="Обычный 2 14 2 2" xfId="570"/>
    <cellStyle name="Обычный 2 14 3" xfId="571"/>
    <cellStyle name="Обычный 2 14 4" xfId="572"/>
    <cellStyle name="Обычный 2 14 5" xfId="573"/>
    <cellStyle name="Обычный 2 14 6" xfId="574"/>
    <cellStyle name="Обычный 2 14 7" xfId="575"/>
    <cellStyle name="Обычный 2 14 8" xfId="576"/>
    <cellStyle name="Обычный 2 14 9" xfId="577"/>
    <cellStyle name="Обычный 2 15" xfId="578"/>
    <cellStyle name="Обычный 2 16" xfId="579"/>
    <cellStyle name="Обычный 2 17" xfId="580"/>
    <cellStyle name="Обычный 2 18" xfId="581"/>
    <cellStyle name="Обычный 2 19" xfId="582"/>
    <cellStyle name="Обычный 2 2" xfId="583"/>
    <cellStyle name="Обычный 2 2 10 2" xfId="584"/>
    <cellStyle name="Обычный 2 2 2" xfId="585"/>
    <cellStyle name="Обычный 2 2 2 2" xfId="586"/>
    <cellStyle name="Обычный 2 2 2 3" xfId="587"/>
    <cellStyle name="Обычный 2 2 2 3 2" xfId="588"/>
    <cellStyle name="Обычный 2 2 2 4" xfId="589"/>
    <cellStyle name="Обычный 2 2 3" xfId="590"/>
    <cellStyle name="Обычный 2 2 3 2" xfId="591"/>
    <cellStyle name="Обычный 2 2 3 2 2" xfId="592"/>
    <cellStyle name="Обычный 2 2 3 2 3" xfId="593"/>
    <cellStyle name="Обычный 2 2 3 3" xfId="594"/>
    <cellStyle name="Обычный 2 2 3 4" xfId="595"/>
    <cellStyle name="Обычный 2 2 4" xfId="596"/>
    <cellStyle name="Обычный 2 2_База1 (version 1)" xfId="597"/>
    <cellStyle name="Обычный 2 20" xfId="598"/>
    <cellStyle name="Обычный 2 21" xfId="599"/>
    <cellStyle name="Обычный 2 22" xfId="600"/>
    <cellStyle name="Обычный 2 23" xfId="601"/>
    <cellStyle name="Обычный 2 23 2" xfId="602"/>
    <cellStyle name="Обычный 2 24" xfId="603"/>
    <cellStyle name="Обычный 2 3" xfId="604"/>
    <cellStyle name="Обычный 2 3 2" xfId="605"/>
    <cellStyle name="Обычный 2 3 2 2" xfId="606"/>
    <cellStyle name="Обычный 2 3 2 3" xfId="607"/>
    <cellStyle name="Обычный 2 3 3" xfId="608"/>
    <cellStyle name="Обычный 2 3 4" xfId="609"/>
    <cellStyle name="Обычный 2 3 5" xfId="610"/>
    <cellStyle name="Обычный 2 3 6" xfId="611"/>
    <cellStyle name="Обычный 2 3 7" xfId="612"/>
    <cellStyle name="Обычный 2 3 8" xfId="613"/>
    <cellStyle name="Обычный 2 3 9" xfId="614"/>
    <cellStyle name="Обычный 2 4" xfId="615"/>
    <cellStyle name="Обычный 2 4 10" xfId="616"/>
    <cellStyle name="Обычный 2 4 2" xfId="617"/>
    <cellStyle name="Обычный 2 4 2 2" xfId="618"/>
    <cellStyle name="Обычный 2 4 2 3" xfId="619"/>
    <cellStyle name="Обычный 2 4 3" xfId="620"/>
    <cellStyle name="Обычный 2 4 4" xfId="621"/>
    <cellStyle name="Обычный 2 4 5" xfId="622"/>
    <cellStyle name="Обычный 2 4 6" xfId="623"/>
    <cellStyle name="Обычный 2 4 7" xfId="624"/>
    <cellStyle name="Обычный 2 4 8" xfId="625"/>
    <cellStyle name="Обычный 2 4 9" xfId="626"/>
    <cellStyle name="Обычный 2 47" xfId="627"/>
    <cellStyle name="Обычный 2 5" xfId="628"/>
    <cellStyle name="Обычный 2 5 2" xfId="629"/>
    <cellStyle name="Обычный 2 5 2 2" xfId="630"/>
    <cellStyle name="Обычный 2 5 3" xfId="631"/>
    <cellStyle name="Обычный 2 5 3 2" xfId="632"/>
    <cellStyle name="Обычный 2 5 3 3" xfId="633"/>
    <cellStyle name="Обычный 2 51" xfId="634"/>
    <cellStyle name="Обычный 2 6" xfId="635"/>
    <cellStyle name="Обычный 2 6 2" xfId="636"/>
    <cellStyle name="Обычный 2 6 2 2" xfId="637"/>
    <cellStyle name="Обычный 2 6 2 3" xfId="638"/>
    <cellStyle name="Обычный 2 7" xfId="639"/>
    <cellStyle name="Обычный 2 8" xfId="640"/>
    <cellStyle name="Обычный 2 9" xfId="641"/>
    <cellStyle name="Обычный 2_Выездка ноябрь 2010 г." xfId="642"/>
    <cellStyle name="Обычный 3" xfId="643"/>
    <cellStyle name="Обычный 3 2" xfId="644"/>
    <cellStyle name="Обычный 3 2 2" xfId="645"/>
    <cellStyle name="Обычный 3 2 3" xfId="646"/>
    <cellStyle name="Обычный 3 3" xfId="647"/>
    <cellStyle name="Обычный 3 3 2" xfId="648"/>
    <cellStyle name="Обычный 3 3 3" xfId="649"/>
    <cellStyle name="Обычный 3 4" xfId="650"/>
    <cellStyle name="Обычный 3 5" xfId="651"/>
    <cellStyle name="Обычный 3 5 2" xfId="652"/>
    <cellStyle name="Обычный 3 6" xfId="653"/>
    <cellStyle name="Обычный 3 7" xfId="654"/>
    <cellStyle name="Обычный 3 8" xfId="655"/>
    <cellStyle name="Обычный 3 9" xfId="656"/>
    <cellStyle name="Обычный 4" xfId="657"/>
    <cellStyle name="Обычный 4 10" xfId="658"/>
    <cellStyle name="Обычный 4 11" xfId="659"/>
    <cellStyle name="Обычный 4 12" xfId="660"/>
    <cellStyle name="Обычный 4 13" xfId="661"/>
    <cellStyle name="Обычный 4 14" xfId="662"/>
    <cellStyle name="Обычный 4 2" xfId="663"/>
    <cellStyle name="Обычный 4 2 2" xfId="664"/>
    <cellStyle name="Обычный 4 2 3" xfId="665"/>
    <cellStyle name="Обычный 4 3" xfId="666"/>
    <cellStyle name="Обычный 4 4" xfId="667"/>
    <cellStyle name="Обычный 4 5" xfId="668"/>
    <cellStyle name="Обычный 4 6" xfId="669"/>
    <cellStyle name="Обычный 4 7" xfId="670"/>
    <cellStyle name="Обычный 4 8" xfId="671"/>
    <cellStyle name="Обычный 4 9" xfId="672"/>
    <cellStyle name="Обычный 5" xfId="673"/>
    <cellStyle name="Обычный 5 10" xfId="674"/>
    <cellStyle name="Обычный 5 11" xfId="675"/>
    <cellStyle name="Обычный 5 12" xfId="676"/>
    <cellStyle name="Обычный 5 13" xfId="677"/>
    <cellStyle name="Обычный 5 14" xfId="678"/>
    <cellStyle name="Обычный 5 2" xfId="679"/>
    <cellStyle name="Обычный 5 2 2" xfId="680"/>
    <cellStyle name="Обычный 5 2 3" xfId="681"/>
    <cellStyle name="Обычный 5 3" xfId="682"/>
    <cellStyle name="Обычный 5 3 2" xfId="683"/>
    <cellStyle name="Обычный 5 3 3" xfId="684"/>
    <cellStyle name="Обычный 5 4" xfId="685"/>
    <cellStyle name="Обычный 5 4 2" xfId="686"/>
    <cellStyle name="Обычный 5 5" xfId="687"/>
    <cellStyle name="Обычный 5 6" xfId="688"/>
    <cellStyle name="Обычный 5 7" xfId="689"/>
    <cellStyle name="Обычный 5 8" xfId="690"/>
    <cellStyle name="Обычный 5 9" xfId="691"/>
    <cellStyle name="Обычный 5_25_05_13" xfId="692"/>
    <cellStyle name="Обычный 6" xfId="693"/>
    <cellStyle name="Обычный 6 10" xfId="694"/>
    <cellStyle name="Обычный 6 11" xfId="695"/>
    <cellStyle name="Обычный 6 12" xfId="696"/>
    <cellStyle name="Обычный 6 13" xfId="697"/>
    <cellStyle name="Обычный 6 2" xfId="698"/>
    <cellStyle name="Обычный 6 2 2" xfId="699"/>
    <cellStyle name="Обычный 6 3" xfId="700"/>
    <cellStyle name="Обычный 6 4" xfId="701"/>
    <cellStyle name="Обычный 6 5" xfId="702"/>
    <cellStyle name="Обычный 6 6" xfId="703"/>
    <cellStyle name="Обычный 6 7" xfId="704"/>
    <cellStyle name="Обычный 6 8" xfId="705"/>
    <cellStyle name="Обычный 6 9" xfId="706"/>
    <cellStyle name="Обычный 7" xfId="707"/>
    <cellStyle name="Обычный 7 10" xfId="708"/>
    <cellStyle name="Обычный 7 11" xfId="709"/>
    <cellStyle name="Обычный 7 12" xfId="710"/>
    <cellStyle name="Обычный 7 2" xfId="711"/>
    <cellStyle name="Обычный 7 3" xfId="712"/>
    <cellStyle name="Обычный 7 4" xfId="713"/>
    <cellStyle name="Обычный 7 5" xfId="714"/>
    <cellStyle name="Обычный 7 6" xfId="715"/>
    <cellStyle name="Обычный 7 7" xfId="716"/>
    <cellStyle name="Обычный 7 8" xfId="717"/>
    <cellStyle name="Обычный 7 9" xfId="718"/>
    <cellStyle name="Обычный 8" xfId="719"/>
    <cellStyle name="Обычный 8 2" xfId="720"/>
    <cellStyle name="Обычный 8 3" xfId="721"/>
    <cellStyle name="Обычный 8 4" xfId="722"/>
    <cellStyle name="Обычный 9" xfId="723"/>
    <cellStyle name="Обычный_База" xfId="724"/>
    <cellStyle name="Обычный_База 2" xfId="725"/>
    <cellStyle name="Обычный_База_База1 2_База1 (version 1)" xfId="726"/>
    <cellStyle name="Обычный_Выездка технические1" xfId="727"/>
    <cellStyle name="Обычный_Выездка технические1 2" xfId="728"/>
    <cellStyle name="Обычный_Измайлово-2003" xfId="729"/>
    <cellStyle name="Обычный_конкур1 11" xfId="730"/>
    <cellStyle name="Обычный_конкур1 2 2" xfId="731"/>
    <cellStyle name="Обычный_Лист Microsoft Excel 10" xfId="732"/>
    <cellStyle name="Обычный_Лист Microsoft Excel 11" xfId="733"/>
    <cellStyle name="Обычный_Лист Microsoft Excel 2 2" xfId="734"/>
    <cellStyle name="Обычный_Лист Microsoft Excel 6" xfId="735"/>
    <cellStyle name="Обычный_Россия (В) юниоры 2_Стартовые 04-06.04.13" xfId="736"/>
    <cellStyle name="Плохой" xfId="737"/>
    <cellStyle name="Плохой 2" xfId="738"/>
    <cellStyle name="Плохой 3" xfId="739"/>
    <cellStyle name="Плохой 4" xfId="740"/>
    <cellStyle name="Пояснение" xfId="741"/>
    <cellStyle name="Пояснение 2" xfId="742"/>
    <cellStyle name="Пояснение 3" xfId="743"/>
    <cellStyle name="Примечание" xfId="744"/>
    <cellStyle name="Примечание 2" xfId="745"/>
    <cellStyle name="Примечание 3" xfId="746"/>
    <cellStyle name="Примечание 4" xfId="747"/>
    <cellStyle name="Примечание 5" xfId="748"/>
    <cellStyle name="Percent" xfId="749"/>
    <cellStyle name="Процентный 2" xfId="750"/>
    <cellStyle name="Связанная ячейка" xfId="751"/>
    <cellStyle name="Связанная ячейка 2" xfId="752"/>
    <cellStyle name="Связанная ячейка 3" xfId="753"/>
    <cellStyle name="Текст предупреждения" xfId="754"/>
    <cellStyle name="Текст предупреждения 2" xfId="755"/>
    <cellStyle name="Текст предупреждения 3" xfId="756"/>
    <cellStyle name="Comma" xfId="757"/>
    <cellStyle name="Comma [0]" xfId="758"/>
    <cellStyle name="Финансовый 2" xfId="759"/>
    <cellStyle name="Финансовый 2 2" xfId="760"/>
    <cellStyle name="Финансовый 2 2 2" xfId="761"/>
    <cellStyle name="Финансовый 2 2 3" xfId="762"/>
    <cellStyle name="Финансовый 2 3" xfId="763"/>
    <cellStyle name="Финансовый 3" xfId="764"/>
    <cellStyle name="Хороший" xfId="765"/>
    <cellStyle name="Хороший 2" xfId="766"/>
    <cellStyle name="Хороший 3" xfId="767"/>
    <cellStyle name="Хороший 4" xfId="7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76200</xdr:rowOff>
    </xdr:from>
    <xdr:to>
      <xdr:col>4</xdr:col>
      <xdr:colOff>457200</xdr:colOff>
      <xdr:row>0</xdr:row>
      <xdr:rowOff>819150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200"/>
          <a:ext cx="19526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142875</xdr:rowOff>
    </xdr:from>
    <xdr:to>
      <xdr:col>4</xdr:col>
      <xdr:colOff>428625</xdr:colOff>
      <xdr:row>3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1790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142875</xdr:rowOff>
    </xdr:from>
    <xdr:to>
      <xdr:col>4</xdr:col>
      <xdr:colOff>428625</xdr:colOff>
      <xdr:row>3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1790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123825</xdr:rowOff>
    </xdr:from>
    <xdr:to>
      <xdr:col>4</xdr:col>
      <xdr:colOff>371475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23825"/>
          <a:ext cx="1819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123825</xdr:rowOff>
    </xdr:from>
    <xdr:to>
      <xdr:col>4</xdr:col>
      <xdr:colOff>371475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23825"/>
          <a:ext cx="1819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123825</xdr:rowOff>
    </xdr:from>
    <xdr:to>
      <xdr:col>4</xdr:col>
      <xdr:colOff>371475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23825"/>
          <a:ext cx="1819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76200</xdr:rowOff>
    </xdr:from>
    <xdr:to>
      <xdr:col>4</xdr:col>
      <xdr:colOff>466725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6200"/>
          <a:ext cx="1790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85725</xdr:rowOff>
    </xdr:from>
    <xdr:to>
      <xdr:col>4</xdr:col>
      <xdr:colOff>447675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85725"/>
          <a:ext cx="1790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76200</xdr:rowOff>
    </xdr:from>
    <xdr:to>
      <xdr:col>4</xdr:col>
      <xdr:colOff>457200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76200"/>
          <a:ext cx="1790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="75" zoomScaleSheetLayoutView="75" zoomScalePageLayoutView="0" workbookViewId="0" topLeftCell="A1">
      <selection activeCell="E55" sqref="E55"/>
    </sheetView>
  </sheetViews>
  <sheetFormatPr defaultColWidth="9.140625" defaultRowHeight="15"/>
  <cols>
    <col min="1" max="1" width="4.7109375" style="0" customWidth="1"/>
    <col min="2" max="2" width="4.7109375" style="0" hidden="1" customWidth="1"/>
    <col min="3" max="3" width="4.57421875" style="0" hidden="1" customWidth="1"/>
    <col min="4" max="4" width="19.140625" style="0" customWidth="1"/>
    <col min="5" max="5" width="7.57421875" style="0" customWidth="1"/>
    <col min="6" max="6" width="5.28125" style="0" customWidth="1"/>
    <col min="7" max="7" width="37.140625" style="0" customWidth="1"/>
    <col min="8" max="8" width="8.7109375" style="0" customWidth="1"/>
    <col min="9" max="9" width="17.7109375" style="0" customWidth="1"/>
    <col min="10" max="10" width="13.8515625" style="0" customWidth="1"/>
    <col min="11" max="11" width="19.7109375" style="0" customWidth="1"/>
    <col min="12" max="12" width="13.7109375" style="0" customWidth="1"/>
  </cols>
  <sheetData>
    <row r="1" spans="1:12" ht="66" customHeight="1">
      <c r="A1" s="181" t="s">
        <v>318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12" ht="15">
      <c r="A2" s="182" t="s">
        <v>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</row>
    <row r="3" spans="1:12" ht="15">
      <c r="A3" s="183" t="s">
        <v>1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</row>
    <row r="4" spans="1:12" ht="15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</row>
    <row r="5" spans="1:12" ht="15">
      <c r="A5" s="6" t="s">
        <v>281</v>
      </c>
      <c r="B5" s="7"/>
      <c r="C5" s="7"/>
      <c r="D5" s="8"/>
      <c r="E5" s="8"/>
      <c r="F5" s="8"/>
      <c r="G5" s="9"/>
      <c r="H5" s="9"/>
      <c r="I5" s="10"/>
      <c r="J5" s="10"/>
      <c r="K5" s="11"/>
      <c r="L5" s="12" t="s">
        <v>319</v>
      </c>
    </row>
    <row r="6" spans="1:12" ht="56.25">
      <c r="A6" s="13" t="s">
        <v>2</v>
      </c>
      <c r="B6" s="13" t="s">
        <v>3</v>
      </c>
      <c r="C6" s="13" t="s">
        <v>4</v>
      </c>
      <c r="D6" s="14" t="s">
        <v>5</v>
      </c>
      <c r="E6" s="14" t="s">
        <v>6</v>
      </c>
      <c r="F6" s="13" t="s">
        <v>7</v>
      </c>
      <c r="G6" s="14" t="s">
        <v>8</v>
      </c>
      <c r="H6" s="14" t="s">
        <v>6</v>
      </c>
      <c r="I6" s="14" t="s">
        <v>9</v>
      </c>
      <c r="J6" s="14" t="s">
        <v>10</v>
      </c>
      <c r="K6" s="14" t="s">
        <v>11</v>
      </c>
      <c r="L6" s="14" t="s">
        <v>12</v>
      </c>
    </row>
    <row r="7" spans="1:12" ht="31.5" customHeight="1">
      <c r="A7" s="35" t="s">
        <v>62</v>
      </c>
      <c r="B7" s="15"/>
      <c r="C7" s="16"/>
      <c r="D7" s="85" t="s">
        <v>139</v>
      </c>
      <c r="E7" s="3"/>
      <c r="F7" s="144" t="s">
        <v>37</v>
      </c>
      <c r="G7" s="86" t="s">
        <v>310</v>
      </c>
      <c r="H7" s="87" t="s">
        <v>311</v>
      </c>
      <c r="I7" s="95" t="s">
        <v>199</v>
      </c>
      <c r="J7" s="95" t="s">
        <v>143</v>
      </c>
      <c r="K7" s="88" t="s">
        <v>144</v>
      </c>
      <c r="L7" s="34" t="s">
        <v>61</v>
      </c>
    </row>
    <row r="8" spans="1:12" ht="31.5" customHeight="1">
      <c r="A8" s="35" t="s">
        <v>63</v>
      </c>
      <c r="B8" s="15"/>
      <c r="C8" s="16"/>
      <c r="D8" s="85" t="s">
        <v>139</v>
      </c>
      <c r="E8" s="3"/>
      <c r="F8" s="144" t="s">
        <v>37</v>
      </c>
      <c r="G8" s="86" t="s">
        <v>140</v>
      </c>
      <c r="H8" s="87" t="s">
        <v>141</v>
      </c>
      <c r="I8" s="95" t="s">
        <v>142</v>
      </c>
      <c r="J8" s="95" t="s">
        <v>143</v>
      </c>
      <c r="K8" s="88" t="s">
        <v>144</v>
      </c>
      <c r="L8" s="34" t="s">
        <v>61</v>
      </c>
    </row>
    <row r="9" spans="1:12" ht="31.5" customHeight="1">
      <c r="A9" s="35" t="s">
        <v>64</v>
      </c>
      <c r="B9" s="15"/>
      <c r="C9" s="16"/>
      <c r="D9" s="92" t="s">
        <v>257</v>
      </c>
      <c r="E9" s="3"/>
      <c r="F9" s="144" t="s">
        <v>37</v>
      </c>
      <c r="G9" s="86" t="s">
        <v>242</v>
      </c>
      <c r="H9" s="98" t="s">
        <v>243</v>
      </c>
      <c r="I9" s="95" t="s">
        <v>244</v>
      </c>
      <c r="J9" s="95" t="s">
        <v>199</v>
      </c>
      <c r="K9" s="99" t="s">
        <v>125</v>
      </c>
      <c r="L9" s="34" t="s">
        <v>61</v>
      </c>
    </row>
    <row r="10" spans="1:12" ht="31.5" customHeight="1">
      <c r="A10" s="35" t="s">
        <v>65</v>
      </c>
      <c r="B10" s="15"/>
      <c r="C10" s="16"/>
      <c r="D10" s="85" t="s">
        <v>210</v>
      </c>
      <c r="E10" s="3"/>
      <c r="F10" s="2" t="s">
        <v>37</v>
      </c>
      <c r="G10" s="86" t="s">
        <v>211</v>
      </c>
      <c r="H10" s="94" t="s">
        <v>212</v>
      </c>
      <c r="I10" s="95" t="s">
        <v>213</v>
      </c>
      <c r="J10" s="89" t="s">
        <v>214</v>
      </c>
      <c r="K10" s="91" t="s">
        <v>215</v>
      </c>
      <c r="L10" s="34" t="s">
        <v>61</v>
      </c>
    </row>
    <row r="11" spans="1:12" ht="31.5" customHeight="1">
      <c r="A11" s="35" t="s">
        <v>66</v>
      </c>
      <c r="B11" s="15"/>
      <c r="C11" s="16"/>
      <c r="D11" s="85" t="s">
        <v>115</v>
      </c>
      <c r="E11" s="3"/>
      <c r="F11" s="150" t="s">
        <v>33</v>
      </c>
      <c r="G11" s="100" t="s">
        <v>272</v>
      </c>
      <c r="H11" s="87" t="s">
        <v>273</v>
      </c>
      <c r="I11" s="108" t="s">
        <v>274</v>
      </c>
      <c r="J11" s="151" t="s">
        <v>119</v>
      </c>
      <c r="K11" s="108" t="s">
        <v>120</v>
      </c>
      <c r="L11" s="34" t="s">
        <v>61</v>
      </c>
    </row>
    <row r="12" spans="1:12" ht="31.5" customHeight="1">
      <c r="A12" s="35" t="s">
        <v>67</v>
      </c>
      <c r="B12" s="15"/>
      <c r="C12" s="16"/>
      <c r="D12" s="85" t="s">
        <v>115</v>
      </c>
      <c r="E12" s="3"/>
      <c r="F12" s="150" t="s">
        <v>33</v>
      </c>
      <c r="G12" s="100" t="s">
        <v>233</v>
      </c>
      <c r="H12" s="87" t="s">
        <v>234</v>
      </c>
      <c r="I12" s="108" t="s">
        <v>235</v>
      </c>
      <c r="J12" s="151" t="s">
        <v>119</v>
      </c>
      <c r="K12" s="108" t="s">
        <v>120</v>
      </c>
      <c r="L12" s="34" t="s">
        <v>61</v>
      </c>
    </row>
    <row r="13" spans="1:12" ht="31.5" customHeight="1">
      <c r="A13" s="35" t="s">
        <v>68</v>
      </c>
      <c r="B13" s="15"/>
      <c r="C13" s="16"/>
      <c r="D13" s="85" t="s">
        <v>115</v>
      </c>
      <c r="E13" s="3"/>
      <c r="F13" s="150" t="s">
        <v>33</v>
      </c>
      <c r="G13" s="100" t="s">
        <v>116</v>
      </c>
      <c r="H13" s="87" t="s">
        <v>117</v>
      </c>
      <c r="I13" s="108" t="s">
        <v>118</v>
      </c>
      <c r="J13" s="151" t="s">
        <v>119</v>
      </c>
      <c r="K13" s="108" t="s">
        <v>120</v>
      </c>
      <c r="L13" s="34" t="s">
        <v>61</v>
      </c>
    </row>
    <row r="14" spans="1:12" ht="31.5" customHeight="1">
      <c r="A14" s="35" t="s">
        <v>69</v>
      </c>
      <c r="B14" s="15"/>
      <c r="C14" s="16"/>
      <c r="D14" s="85" t="s">
        <v>258</v>
      </c>
      <c r="E14" s="3"/>
      <c r="F14" s="5" t="s">
        <v>40</v>
      </c>
      <c r="G14" s="86" t="s">
        <v>140</v>
      </c>
      <c r="H14" s="87" t="s">
        <v>141</v>
      </c>
      <c r="I14" s="95" t="s">
        <v>142</v>
      </c>
      <c r="J14" s="95" t="s">
        <v>259</v>
      </c>
      <c r="K14" s="91" t="s">
        <v>144</v>
      </c>
      <c r="L14" s="34" t="s">
        <v>61</v>
      </c>
    </row>
    <row r="15" spans="1:12" ht="31.5" customHeight="1">
      <c r="A15" s="35" t="s">
        <v>70</v>
      </c>
      <c r="B15" s="15"/>
      <c r="C15" s="16"/>
      <c r="D15" s="92" t="s">
        <v>135</v>
      </c>
      <c r="E15" s="3" t="s">
        <v>136</v>
      </c>
      <c r="F15" s="5" t="s">
        <v>37</v>
      </c>
      <c r="G15" s="86" t="s">
        <v>264</v>
      </c>
      <c r="H15" s="98" t="s">
        <v>137</v>
      </c>
      <c r="I15" s="89" t="s">
        <v>133</v>
      </c>
      <c r="J15" s="89" t="s">
        <v>138</v>
      </c>
      <c r="K15" s="88" t="s">
        <v>265</v>
      </c>
      <c r="L15" s="34" t="s">
        <v>61</v>
      </c>
    </row>
    <row r="16" spans="1:12" ht="31.5" customHeight="1">
      <c r="A16" s="35" t="s">
        <v>71</v>
      </c>
      <c r="B16" s="15"/>
      <c r="C16" s="16"/>
      <c r="D16" s="85" t="s">
        <v>230</v>
      </c>
      <c r="E16" s="3"/>
      <c r="F16" s="2" t="s">
        <v>37</v>
      </c>
      <c r="G16" s="86" t="s">
        <v>140</v>
      </c>
      <c r="H16" s="87" t="s">
        <v>141</v>
      </c>
      <c r="I16" s="95" t="s">
        <v>142</v>
      </c>
      <c r="J16" s="95" t="s">
        <v>142</v>
      </c>
      <c r="K16" s="91" t="s">
        <v>144</v>
      </c>
      <c r="L16" s="34" t="s">
        <v>61</v>
      </c>
    </row>
    <row r="17" spans="1:12" ht="31.5" customHeight="1">
      <c r="A17" s="35" t="s">
        <v>72</v>
      </c>
      <c r="B17" s="15"/>
      <c r="C17" s="16"/>
      <c r="D17" s="85" t="s">
        <v>189</v>
      </c>
      <c r="E17" s="3"/>
      <c r="F17" s="18" t="s">
        <v>37</v>
      </c>
      <c r="G17" s="104" t="s">
        <v>190</v>
      </c>
      <c r="H17" s="94" t="s">
        <v>191</v>
      </c>
      <c r="I17" s="105" t="s">
        <v>163</v>
      </c>
      <c r="J17" s="105" t="s">
        <v>163</v>
      </c>
      <c r="K17" s="153" t="s">
        <v>164</v>
      </c>
      <c r="L17" s="34" t="s">
        <v>61</v>
      </c>
    </row>
    <row r="18" spans="1:12" ht="31.5" customHeight="1">
      <c r="A18" s="35" t="s">
        <v>73</v>
      </c>
      <c r="B18" s="15"/>
      <c r="C18" s="16"/>
      <c r="D18" s="85" t="s">
        <v>159</v>
      </c>
      <c r="E18" s="3"/>
      <c r="F18" s="18">
        <v>2</v>
      </c>
      <c r="G18" s="104" t="s">
        <v>160</v>
      </c>
      <c r="H18" s="94" t="s">
        <v>161</v>
      </c>
      <c r="I18" s="105" t="s">
        <v>162</v>
      </c>
      <c r="J18" s="105" t="s">
        <v>163</v>
      </c>
      <c r="K18" s="153" t="s">
        <v>164</v>
      </c>
      <c r="L18" s="34" t="s">
        <v>61</v>
      </c>
    </row>
    <row r="19" spans="1:12" ht="31.5" customHeight="1">
      <c r="A19" s="35" t="s">
        <v>74</v>
      </c>
      <c r="B19" s="15"/>
      <c r="C19" s="16"/>
      <c r="D19" s="145" t="s">
        <v>312</v>
      </c>
      <c r="E19" s="3"/>
      <c r="F19" s="5" t="s">
        <v>37</v>
      </c>
      <c r="G19" s="152" t="s">
        <v>262</v>
      </c>
      <c r="H19" s="94" t="s">
        <v>145</v>
      </c>
      <c r="I19" s="90" t="s">
        <v>263</v>
      </c>
      <c r="J19" s="90" t="s">
        <v>119</v>
      </c>
      <c r="K19" s="153" t="s">
        <v>144</v>
      </c>
      <c r="L19" s="34" t="s">
        <v>61</v>
      </c>
    </row>
    <row r="20" spans="1:12" ht="31.5" customHeight="1">
      <c r="A20" s="35" t="s">
        <v>75</v>
      </c>
      <c r="B20" s="15"/>
      <c r="C20" s="16"/>
      <c r="D20" s="85" t="s">
        <v>204</v>
      </c>
      <c r="E20" s="94"/>
      <c r="F20" s="144" t="s">
        <v>37</v>
      </c>
      <c r="G20" s="86" t="s">
        <v>140</v>
      </c>
      <c r="H20" s="94" t="s">
        <v>141</v>
      </c>
      <c r="I20" s="89" t="s">
        <v>205</v>
      </c>
      <c r="J20" s="89" t="s">
        <v>142</v>
      </c>
      <c r="K20" s="91" t="s">
        <v>144</v>
      </c>
      <c r="L20" s="34" t="s">
        <v>61</v>
      </c>
    </row>
    <row r="21" spans="1:12" ht="31.5" customHeight="1">
      <c r="A21" s="35" t="s">
        <v>76</v>
      </c>
      <c r="B21" s="13"/>
      <c r="C21" s="13"/>
      <c r="D21" s="85" t="s">
        <v>200</v>
      </c>
      <c r="E21" s="3"/>
      <c r="F21" s="32" t="s">
        <v>37</v>
      </c>
      <c r="G21" s="152" t="s">
        <v>262</v>
      </c>
      <c r="H21" s="94" t="s">
        <v>145</v>
      </c>
      <c r="I21" s="90" t="s">
        <v>263</v>
      </c>
      <c r="J21" s="90" t="s">
        <v>290</v>
      </c>
      <c r="K21" s="153" t="s">
        <v>144</v>
      </c>
      <c r="L21" s="34" t="s">
        <v>61</v>
      </c>
    </row>
    <row r="22" spans="1:12" ht="31.5" customHeight="1">
      <c r="A22" s="35" t="s">
        <v>77</v>
      </c>
      <c r="B22" s="15"/>
      <c r="C22" s="16"/>
      <c r="D22" s="85" t="s">
        <v>155</v>
      </c>
      <c r="E22" s="3"/>
      <c r="F22" s="32" t="s">
        <v>37</v>
      </c>
      <c r="G22" s="85" t="s">
        <v>156</v>
      </c>
      <c r="H22" s="96" t="s">
        <v>157</v>
      </c>
      <c r="I22" s="151" t="s">
        <v>158</v>
      </c>
      <c r="J22" s="151" t="s">
        <v>119</v>
      </c>
      <c r="K22" s="88" t="s">
        <v>120</v>
      </c>
      <c r="L22" s="34" t="s">
        <v>61</v>
      </c>
    </row>
    <row r="23" spans="1:12" ht="31.5" customHeight="1">
      <c r="A23" s="35" t="s">
        <v>78</v>
      </c>
      <c r="B23" s="15"/>
      <c r="C23" s="16"/>
      <c r="D23" s="85" t="s">
        <v>155</v>
      </c>
      <c r="E23" s="3"/>
      <c r="F23" s="2">
        <v>1</v>
      </c>
      <c r="G23" s="85" t="s">
        <v>156</v>
      </c>
      <c r="H23" s="94" t="s">
        <v>157</v>
      </c>
      <c r="I23" s="151" t="s">
        <v>158</v>
      </c>
      <c r="J23" s="151" t="s">
        <v>119</v>
      </c>
      <c r="K23" s="88" t="s">
        <v>120</v>
      </c>
      <c r="L23" s="34" t="s">
        <v>61</v>
      </c>
    </row>
    <row r="24" spans="1:12" ht="31.5" customHeight="1">
      <c r="A24" s="35" t="s">
        <v>79</v>
      </c>
      <c r="B24" s="15"/>
      <c r="C24" s="16"/>
      <c r="D24" s="85" t="s">
        <v>250</v>
      </c>
      <c r="E24" s="3"/>
      <c r="F24" s="168" t="s">
        <v>37</v>
      </c>
      <c r="G24" s="104" t="s">
        <v>50</v>
      </c>
      <c r="H24" s="94" t="s">
        <v>51</v>
      </c>
      <c r="I24" s="105" t="s">
        <v>52</v>
      </c>
      <c r="J24" s="90" t="s">
        <v>56</v>
      </c>
      <c r="K24" s="91" t="s">
        <v>53</v>
      </c>
      <c r="L24" s="34" t="s">
        <v>61</v>
      </c>
    </row>
    <row r="25" spans="1:12" ht="31.5" customHeight="1">
      <c r="A25" s="35" t="s">
        <v>80</v>
      </c>
      <c r="B25" s="15"/>
      <c r="C25" s="16"/>
      <c r="D25" s="92" t="s">
        <v>216</v>
      </c>
      <c r="E25" s="3"/>
      <c r="F25" s="18" t="s">
        <v>37</v>
      </c>
      <c r="G25" s="86" t="s">
        <v>266</v>
      </c>
      <c r="H25" s="93" t="s">
        <v>217</v>
      </c>
      <c r="I25" s="88" t="s">
        <v>218</v>
      </c>
      <c r="J25" s="89" t="s">
        <v>293</v>
      </c>
      <c r="K25" s="91" t="s">
        <v>171</v>
      </c>
      <c r="L25" s="34" t="s">
        <v>61</v>
      </c>
    </row>
    <row r="26" spans="1:12" ht="31.5" customHeight="1">
      <c r="A26" s="35" t="s">
        <v>81</v>
      </c>
      <c r="B26" s="15"/>
      <c r="C26" s="16"/>
      <c r="D26" s="92" t="s">
        <v>177</v>
      </c>
      <c r="E26" s="3"/>
      <c r="F26" s="18" t="s">
        <v>37</v>
      </c>
      <c r="G26" s="86" t="s">
        <v>178</v>
      </c>
      <c r="H26" s="93" t="s">
        <v>179</v>
      </c>
      <c r="I26" s="88" t="s">
        <v>180</v>
      </c>
      <c r="J26" s="89" t="s">
        <v>35</v>
      </c>
      <c r="K26" s="88" t="s">
        <v>276</v>
      </c>
      <c r="L26" s="34" t="s">
        <v>61</v>
      </c>
    </row>
    <row r="27" spans="1:12" ht="31.5" customHeight="1">
      <c r="A27" s="35" t="s">
        <v>82</v>
      </c>
      <c r="B27" s="15"/>
      <c r="C27" s="16"/>
      <c r="D27" s="85" t="s">
        <v>195</v>
      </c>
      <c r="E27" s="3"/>
      <c r="F27" s="32" t="s">
        <v>37</v>
      </c>
      <c r="G27" s="86" t="s">
        <v>196</v>
      </c>
      <c r="H27" s="96" t="s">
        <v>197</v>
      </c>
      <c r="I27" s="89" t="s">
        <v>198</v>
      </c>
      <c r="J27" s="89" t="s">
        <v>199</v>
      </c>
      <c r="K27" s="91" t="s">
        <v>125</v>
      </c>
      <c r="L27" s="34" t="s">
        <v>61</v>
      </c>
    </row>
    <row r="28" spans="1:12" ht="31.5" customHeight="1">
      <c r="A28" s="35" t="s">
        <v>83</v>
      </c>
      <c r="B28" s="15"/>
      <c r="C28" s="16"/>
      <c r="D28" s="85" t="s">
        <v>241</v>
      </c>
      <c r="E28" s="3"/>
      <c r="F28" s="2">
        <v>2</v>
      </c>
      <c r="G28" s="86" t="s">
        <v>242</v>
      </c>
      <c r="H28" s="96" t="s">
        <v>243</v>
      </c>
      <c r="I28" s="95" t="s">
        <v>244</v>
      </c>
      <c r="J28" s="89" t="s">
        <v>199</v>
      </c>
      <c r="K28" s="108" t="s">
        <v>245</v>
      </c>
      <c r="L28" s="34" t="s">
        <v>61</v>
      </c>
    </row>
    <row r="29" spans="1:12" ht="31.5" customHeight="1">
      <c r="A29" s="35" t="s">
        <v>84</v>
      </c>
      <c r="B29" s="15"/>
      <c r="C29" s="16"/>
      <c r="D29" s="85" t="s">
        <v>183</v>
      </c>
      <c r="E29" s="3" t="s">
        <v>184</v>
      </c>
      <c r="F29" s="2" t="s">
        <v>37</v>
      </c>
      <c r="G29" s="100" t="s">
        <v>185</v>
      </c>
      <c r="H29" s="87" t="s">
        <v>186</v>
      </c>
      <c r="I29" s="101" t="s">
        <v>187</v>
      </c>
      <c r="J29" s="109" t="s">
        <v>188</v>
      </c>
      <c r="K29" s="91" t="s">
        <v>125</v>
      </c>
      <c r="L29" s="34" t="s">
        <v>61</v>
      </c>
    </row>
    <row r="30" spans="1:12" ht="31.5" customHeight="1">
      <c r="A30" s="35" t="s">
        <v>85</v>
      </c>
      <c r="B30" s="15"/>
      <c r="C30" s="16"/>
      <c r="D30" s="85" t="s">
        <v>183</v>
      </c>
      <c r="E30" s="3" t="s">
        <v>184</v>
      </c>
      <c r="F30" s="2" t="s">
        <v>37</v>
      </c>
      <c r="G30" s="100" t="s">
        <v>267</v>
      </c>
      <c r="H30" s="87" t="s">
        <v>268</v>
      </c>
      <c r="I30" s="101" t="s">
        <v>269</v>
      </c>
      <c r="J30" s="109" t="s">
        <v>188</v>
      </c>
      <c r="K30" s="91" t="s">
        <v>125</v>
      </c>
      <c r="L30" s="34" t="s">
        <v>61</v>
      </c>
    </row>
    <row r="31" spans="1:12" ht="31.5" customHeight="1">
      <c r="A31" s="35" t="s">
        <v>86</v>
      </c>
      <c r="B31" s="15"/>
      <c r="C31" s="16"/>
      <c r="D31" s="85" t="s">
        <v>206</v>
      </c>
      <c r="E31" s="3"/>
      <c r="F31" s="2" t="s">
        <v>37</v>
      </c>
      <c r="G31" s="104" t="s">
        <v>207</v>
      </c>
      <c r="H31" s="87" t="s">
        <v>208</v>
      </c>
      <c r="I31" s="105" t="s">
        <v>209</v>
      </c>
      <c r="J31" s="105" t="s">
        <v>294</v>
      </c>
      <c r="K31" s="91" t="s">
        <v>125</v>
      </c>
      <c r="L31" s="34" t="s">
        <v>61</v>
      </c>
    </row>
    <row r="32" spans="1:12" ht="31.5" customHeight="1">
      <c r="A32" s="35" t="s">
        <v>87</v>
      </c>
      <c r="B32" s="15"/>
      <c r="C32" s="16"/>
      <c r="D32" s="145" t="s">
        <v>192</v>
      </c>
      <c r="E32" s="3"/>
      <c r="F32" s="5">
        <v>2</v>
      </c>
      <c r="G32" s="86" t="s">
        <v>277</v>
      </c>
      <c r="H32" s="94" t="s">
        <v>278</v>
      </c>
      <c r="I32" s="89" t="s">
        <v>279</v>
      </c>
      <c r="J32" s="89" t="s">
        <v>290</v>
      </c>
      <c r="K32" s="91" t="s">
        <v>125</v>
      </c>
      <c r="L32" s="34" t="s">
        <v>61</v>
      </c>
    </row>
    <row r="33" spans="1:12" ht="31.5" customHeight="1">
      <c r="A33" s="35" t="s">
        <v>88</v>
      </c>
      <c r="B33" s="15"/>
      <c r="C33" s="16"/>
      <c r="D33" s="145" t="s">
        <v>192</v>
      </c>
      <c r="E33" s="3"/>
      <c r="F33" s="5">
        <v>2</v>
      </c>
      <c r="G33" s="152" t="s">
        <v>193</v>
      </c>
      <c r="H33" s="94" t="s">
        <v>194</v>
      </c>
      <c r="I33" s="90" t="s">
        <v>146</v>
      </c>
      <c r="J33" s="90" t="s">
        <v>290</v>
      </c>
      <c r="K33" s="153" t="s">
        <v>144</v>
      </c>
      <c r="L33" s="34" t="s">
        <v>61</v>
      </c>
    </row>
    <row r="34" spans="1:12" ht="31.5" customHeight="1">
      <c r="A34" s="35" t="s">
        <v>89</v>
      </c>
      <c r="B34" s="15"/>
      <c r="C34" s="16"/>
      <c r="D34" s="145" t="s">
        <v>192</v>
      </c>
      <c r="E34" s="3"/>
      <c r="F34" s="5">
        <v>3</v>
      </c>
      <c r="G34" s="152" t="s">
        <v>193</v>
      </c>
      <c r="H34" s="94" t="s">
        <v>194</v>
      </c>
      <c r="I34" s="90" t="s">
        <v>146</v>
      </c>
      <c r="J34" s="90" t="s">
        <v>317</v>
      </c>
      <c r="K34" s="153" t="s">
        <v>144</v>
      </c>
      <c r="L34" s="34" t="s">
        <v>61</v>
      </c>
    </row>
    <row r="35" spans="1:12" ht="31.5" customHeight="1">
      <c r="A35" s="35" t="s">
        <v>90</v>
      </c>
      <c r="B35" s="15"/>
      <c r="C35" s="16"/>
      <c r="D35" s="85" t="s">
        <v>48</v>
      </c>
      <c r="E35" s="3" t="s">
        <v>49</v>
      </c>
      <c r="F35" s="2" t="s">
        <v>37</v>
      </c>
      <c r="G35" s="104" t="s">
        <v>54</v>
      </c>
      <c r="H35" s="87" t="s">
        <v>55</v>
      </c>
      <c r="I35" s="105" t="s">
        <v>56</v>
      </c>
      <c r="J35" s="105" t="s">
        <v>43</v>
      </c>
      <c r="K35" s="91" t="s">
        <v>53</v>
      </c>
      <c r="L35" s="34" t="s">
        <v>61</v>
      </c>
    </row>
    <row r="36" spans="1:12" ht="31.5" customHeight="1">
      <c r="A36" s="35" t="s">
        <v>91</v>
      </c>
      <c r="B36" s="13"/>
      <c r="C36" s="13"/>
      <c r="D36" s="85" t="s">
        <v>256</v>
      </c>
      <c r="E36" s="94"/>
      <c r="F36" s="144" t="s">
        <v>37</v>
      </c>
      <c r="G36" s="86" t="s">
        <v>181</v>
      </c>
      <c r="H36" s="94" t="s">
        <v>182</v>
      </c>
      <c r="I36" s="89" t="s">
        <v>142</v>
      </c>
      <c r="J36" s="89" t="s">
        <v>142</v>
      </c>
      <c r="K36" s="99" t="s">
        <v>144</v>
      </c>
      <c r="L36" s="34" t="s">
        <v>61</v>
      </c>
    </row>
    <row r="37" spans="1:12" ht="31.5" customHeight="1">
      <c r="A37" s="35" t="s">
        <v>92</v>
      </c>
      <c r="B37" s="15"/>
      <c r="C37" s="16"/>
      <c r="D37" s="85" t="s">
        <v>231</v>
      </c>
      <c r="E37" s="3"/>
      <c r="F37" s="2" t="s">
        <v>37</v>
      </c>
      <c r="G37" s="100" t="s">
        <v>267</v>
      </c>
      <c r="H37" s="87" t="s">
        <v>268</v>
      </c>
      <c r="I37" s="101" t="s">
        <v>269</v>
      </c>
      <c r="J37" s="109" t="s">
        <v>188</v>
      </c>
      <c r="K37" s="91" t="s">
        <v>125</v>
      </c>
      <c r="L37" s="34" t="s">
        <v>61</v>
      </c>
    </row>
    <row r="38" spans="1:12" ht="31.5" customHeight="1">
      <c r="A38" s="35" t="s">
        <v>93</v>
      </c>
      <c r="B38" s="15"/>
      <c r="C38" s="16"/>
      <c r="D38" s="92" t="s">
        <v>147</v>
      </c>
      <c r="E38" s="3"/>
      <c r="F38" s="18">
        <v>2</v>
      </c>
      <c r="G38" s="86" t="s">
        <v>148</v>
      </c>
      <c r="H38" s="98" t="s">
        <v>149</v>
      </c>
      <c r="I38" s="95" t="s">
        <v>150</v>
      </c>
      <c r="J38" s="89" t="s">
        <v>119</v>
      </c>
      <c r="K38" s="88" t="s">
        <v>125</v>
      </c>
      <c r="L38" s="34" t="s">
        <v>61</v>
      </c>
    </row>
    <row r="39" spans="1:12" ht="31.5" customHeight="1">
      <c r="A39" s="35" t="s">
        <v>94</v>
      </c>
      <c r="B39" s="15"/>
      <c r="C39" s="16"/>
      <c r="D39" s="165" t="s">
        <v>246</v>
      </c>
      <c r="E39" s="3"/>
      <c r="F39" s="4" t="s">
        <v>37</v>
      </c>
      <c r="G39" s="100" t="s">
        <v>247</v>
      </c>
      <c r="H39" s="166" t="s">
        <v>248</v>
      </c>
      <c r="I39" s="167" t="s">
        <v>249</v>
      </c>
      <c r="J39" s="167" t="s">
        <v>35</v>
      </c>
      <c r="K39" s="108" t="s">
        <v>215</v>
      </c>
      <c r="L39" s="34" t="s">
        <v>61</v>
      </c>
    </row>
    <row r="40" spans="1:12" ht="31.5" customHeight="1">
      <c r="A40" s="35" t="s">
        <v>95</v>
      </c>
      <c r="B40" s="15"/>
      <c r="C40" s="16"/>
      <c r="D40" s="85" t="s">
        <v>167</v>
      </c>
      <c r="E40" s="3"/>
      <c r="F40" s="2">
        <v>2</v>
      </c>
      <c r="G40" s="86" t="s">
        <v>224</v>
      </c>
      <c r="H40" s="106" t="s">
        <v>225</v>
      </c>
      <c r="I40" s="95" t="s">
        <v>170</v>
      </c>
      <c r="J40" s="95" t="s">
        <v>163</v>
      </c>
      <c r="K40" s="88" t="s">
        <v>171</v>
      </c>
      <c r="L40" s="34" t="s">
        <v>61</v>
      </c>
    </row>
    <row r="41" spans="1:12" ht="31.5" customHeight="1">
      <c r="A41" s="35" t="s">
        <v>96</v>
      </c>
      <c r="B41" s="15"/>
      <c r="C41" s="16"/>
      <c r="D41" s="85" t="s">
        <v>167</v>
      </c>
      <c r="E41" s="3"/>
      <c r="F41" s="2">
        <v>2</v>
      </c>
      <c r="G41" s="86" t="s">
        <v>168</v>
      </c>
      <c r="H41" s="106" t="s">
        <v>169</v>
      </c>
      <c r="I41" s="95" t="s">
        <v>170</v>
      </c>
      <c r="J41" s="95" t="s">
        <v>163</v>
      </c>
      <c r="K41" s="88" t="s">
        <v>171</v>
      </c>
      <c r="L41" s="34" t="s">
        <v>61</v>
      </c>
    </row>
    <row r="42" spans="1:12" ht="31.5" customHeight="1">
      <c r="A42" s="35" t="s">
        <v>97</v>
      </c>
      <c r="B42" s="15"/>
      <c r="C42" s="16"/>
      <c r="D42" s="157" t="s">
        <v>167</v>
      </c>
      <c r="E42" s="158"/>
      <c r="F42" s="159">
        <v>2</v>
      </c>
      <c r="G42" s="86" t="s">
        <v>251</v>
      </c>
      <c r="H42" s="106" t="s">
        <v>252</v>
      </c>
      <c r="I42" s="95" t="s">
        <v>162</v>
      </c>
      <c r="J42" s="95" t="s">
        <v>163</v>
      </c>
      <c r="K42" s="88" t="s">
        <v>171</v>
      </c>
      <c r="L42" s="34" t="s">
        <v>61</v>
      </c>
    </row>
    <row r="43" spans="1:12" ht="31.5" customHeight="1">
      <c r="A43" s="35" t="s">
        <v>98</v>
      </c>
      <c r="B43" s="15"/>
      <c r="C43" s="16"/>
      <c r="D43" s="85" t="s">
        <v>226</v>
      </c>
      <c r="E43" s="3"/>
      <c r="F43" s="32" t="s">
        <v>37</v>
      </c>
      <c r="G43" s="86" t="s">
        <v>283</v>
      </c>
      <c r="H43" s="94" t="s">
        <v>284</v>
      </c>
      <c r="I43" s="89" t="s">
        <v>285</v>
      </c>
      <c r="J43" s="89" t="s">
        <v>292</v>
      </c>
      <c r="K43" s="153" t="s">
        <v>144</v>
      </c>
      <c r="L43" s="34" t="s">
        <v>61</v>
      </c>
    </row>
    <row r="44" spans="1:12" ht="31.5" customHeight="1">
      <c r="A44" s="35" t="s">
        <v>99</v>
      </c>
      <c r="B44" s="15"/>
      <c r="C44" s="16"/>
      <c r="D44" s="85" t="s">
        <v>121</v>
      </c>
      <c r="E44" s="3"/>
      <c r="F44" s="2">
        <v>2</v>
      </c>
      <c r="G44" s="86" t="s">
        <v>151</v>
      </c>
      <c r="H44" s="107" t="s">
        <v>152</v>
      </c>
      <c r="I44" s="95" t="s">
        <v>153</v>
      </c>
      <c r="J44" s="95" t="s">
        <v>35</v>
      </c>
      <c r="K44" s="91" t="s">
        <v>125</v>
      </c>
      <c r="L44" s="34" t="s">
        <v>61</v>
      </c>
    </row>
    <row r="45" spans="1:12" ht="31.5" customHeight="1">
      <c r="A45" s="35" t="s">
        <v>100</v>
      </c>
      <c r="B45" s="15"/>
      <c r="C45" s="16"/>
      <c r="D45" s="85" t="s">
        <v>121</v>
      </c>
      <c r="E45" s="3"/>
      <c r="F45" s="2">
        <v>2</v>
      </c>
      <c r="G45" s="86" t="s">
        <v>181</v>
      </c>
      <c r="H45" s="87" t="s">
        <v>182</v>
      </c>
      <c r="I45" s="95" t="s">
        <v>142</v>
      </c>
      <c r="J45" s="95" t="s">
        <v>35</v>
      </c>
      <c r="K45" s="91" t="s">
        <v>125</v>
      </c>
      <c r="L45" s="34" t="s">
        <v>61</v>
      </c>
    </row>
    <row r="46" spans="1:12" ht="31.5" customHeight="1">
      <c r="A46" s="35" t="s">
        <v>101</v>
      </c>
      <c r="B46" s="15"/>
      <c r="C46" s="16"/>
      <c r="D46" s="85" t="s">
        <v>121</v>
      </c>
      <c r="E46" s="3"/>
      <c r="F46" s="2">
        <v>2</v>
      </c>
      <c r="G46" s="86" t="s">
        <v>122</v>
      </c>
      <c r="H46" s="87" t="s">
        <v>123</v>
      </c>
      <c r="I46" s="95" t="s">
        <v>124</v>
      </c>
      <c r="J46" s="95" t="s">
        <v>35</v>
      </c>
      <c r="K46" s="91" t="s">
        <v>125</v>
      </c>
      <c r="L46" s="34" t="s">
        <v>61</v>
      </c>
    </row>
    <row r="47" spans="1:12" ht="31.5" customHeight="1">
      <c r="A47" s="35" t="s">
        <v>102</v>
      </c>
      <c r="B47" s="15"/>
      <c r="C47" s="16"/>
      <c r="D47" s="103" t="s">
        <v>121</v>
      </c>
      <c r="E47" s="3"/>
      <c r="F47" s="32">
        <v>2</v>
      </c>
      <c r="G47" s="86" t="s">
        <v>253</v>
      </c>
      <c r="H47" s="87" t="s">
        <v>254</v>
      </c>
      <c r="I47" s="95" t="s">
        <v>255</v>
      </c>
      <c r="J47" s="95" t="s">
        <v>35</v>
      </c>
      <c r="K47" s="91" t="s">
        <v>125</v>
      </c>
      <c r="L47" s="34" t="s">
        <v>61</v>
      </c>
    </row>
    <row r="48" spans="1:12" ht="31.5" customHeight="1">
      <c r="A48" s="35" t="s">
        <v>103</v>
      </c>
      <c r="B48" s="15"/>
      <c r="C48" s="16"/>
      <c r="D48" s="103" t="s">
        <v>165</v>
      </c>
      <c r="E48" s="33"/>
      <c r="F48" s="141">
        <v>1</v>
      </c>
      <c r="G48" s="103" t="s">
        <v>156</v>
      </c>
      <c r="H48" s="140" t="s">
        <v>157</v>
      </c>
      <c r="I48" s="169" t="s">
        <v>158</v>
      </c>
      <c r="J48" s="169" t="s">
        <v>119</v>
      </c>
      <c r="K48" s="170" t="s">
        <v>120</v>
      </c>
      <c r="L48" s="34" t="s">
        <v>61</v>
      </c>
    </row>
    <row r="49" spans="1:12" ht="31.5" customHeight="1">
      <c r="A49" s="35" t="s">
        <v>104</v>
      </c>
      <c r="B49" s="15"/>
      <c r="C49" s="16"/>
      <c r="D49" s="85" t="s">
        <v>165</v>
      </c>
      <c r="E49" s="3"/>
      <c r="F49" s="2" t="s">
        <v>37</v>
      </c>
      <c r="G49" s="85" t="s">
        <v>156</v>
      </c>
      <c r="H49" s="94" t="s">
        <v>157</v>
      </c>
      <c r="I49" s="151" t="s">
        <v>158</v>
      </c>
      <c r="J49" s="151" t="s">
        <v>119</v>
      </c>
      <c r="K49" s="88" t="s">
        <v>120</v>
      </c>
      <c r="L49" s="34" t="s">
        <v>61</v>
      </c>
    </row>
    <row r="50" spans="1:12" ht="31.5" customHeight="1">
      <c r="A50" s="35" t="s">
        <v>105</v>
      </c>
      <c r="B50" s="13"/>
      <c r="C50" s="13"/>
      <c r="D50" s="85" t="s">
        <v>203</v>
      </c>
      <c r="E50" s="3"/>
      <c r="F50" s="2" t="s">
        <v>37</v>
      </c>
      <c r="G50" s="86" t="s">
        <v>286</v>
      </c>
      <c r="H50" s="87" t="s">
        <v>287</v>
      </c>
      <c r="I50" s="95" t="s">
        <v>288</v>
      </c>
      <c r="J50" s="95" t="s">
        <v>292</v>
      </c>
      <c r="K50" s="91" t="s">
        <v>144</v>
      </c>
      <c r="L50" s="34" t="s">
        <v>61</v>
      </c>
    </row>
    <row r="51" spans="1:12" ht="31.5" customHeight="1">
      <c r="A51" s="35" t="s">
        <v>106</v>
      </c>
      <c r="B51" s="15"/>
      <c r="C51" s="16"/>
      <c r="D51" s="85" t="s">
        <v>203</v>
      </c>
      <c r="E51" s="3"/>
      <c r="F51" s="2" t="s">
        <v>37</v>
      </c>
      <c r="G51" s="86" t="s">
        <v>283</v>
      </c>
      <c r="H51" s="94" t="s">
        <v>284</v>
      </c>
      <c r="I51" s="89" t="s">
        <v>285</v>
      </c>
      <c r="J51" s="89" t="s">
        <v>292</v>
      </c>
      <c r="K51" s="153" t="s">
        <v>144</v>
      </c>
      <c r="L51" s="34" t="s">
        <v>61</v>
      </c>
    </row>
    <row r="52" spans="1:12" ht="31.5" customHeight="1">
      <c r="A52" s="35" t="s">
        <v>107</v>
      </c>
      <c r="B52" s="13"/>
      <c r="C52" s="13"/>
      <c r="D52" s="92" t="s">
        <v>227</v>
      </c>
      <c r="E52" s="3"/>
      <c r="F52" s="18" t="s">
        <v>37</v>
      </c>
      <c r="G52" s="86" t="s">
        <v>228</v>
      </c>
      <c r="H52" s="93" t="s">
        <v>229</v>
      </c>
      <c r="I52" s="95" t="s">
        <v>163</v>
      </c>
      <c r="J52" s="95" t="s">
        <v>291</v>
      </c>
      <c r="K52" s="91" t="s">
        <v>171</v>
      </c>
      <c r="L52" s="34" t="s">
        <v>61</v>
      </c>
    </row>
    <row r="53" spans="1:12" ht="31.5" customHeight="1">
      <c r="A53" s="35" t="s">
        <v>108</v>
      </c>
      <c r="B53" s="15"/>
      <c r="C53" s="16"/>
      <c r="D53" s="92" t="s">
        <v>219</v>
      </c>
      <c r="E53" s="3"/>
      <c r="F53" s="18" t="s">
        <v>37</v>
      </c>
      <c r="G53" s="86" t="s">
        <v>220</v>
      </c>
      <c r="H53" s="110" t="s">
        <v>221</v>
      </c>
      <c r="I53" s="89" t="s">
        <v>222</v>
      </c>
      <c r="J53" s="89" t="s">
        <v>295</v>
      </c>
      <c r="K53" s="91" t="s">
        <v>125</v>
      </c>
      <c r="L53" s="34" t="s">
        <v>61</v>
      </c>
    </row>
    <row r="54" spans="1:12" ht="31.5" customHeight="1">
      <c r="A54" s="35" t="s">
        <v>109</v>
      </c>
      <c r="B54" s="15"/>
      <c r="C54" s="16"/>
      <c r="D54" s="92" t="s">
        <v>126</v>
      </c>
      <c r="E54" s="3"/>
      <c r="F54" s="18" t="s">
        <v>37</v>
      </c>
      <c r="G54" s="86" t="s">
        <v>127</v>
      </c>
      <c r="H54" s="110" t="s">
        <v>128</v>
      </c>
      <c r="I54" s="89" t="s">
        <v>129</v>
      </c>
      <c r="J54" s="89" t="s">
        <v>35</v>
      </c>
      <c r="K54" s="91" t="s">
        <v>125</v>
      </c>
      <c r="L54" s="34" t="s">
        <v>61</v>
      </c>
    </row>
    <row r="55" spans="1:12" ht="31.5" customHeight="1">
      <c r="A55" s="35" t="s">
        <v>110</v>
      </c>
      <c r="B55" s="15"/>
      <c r="C55" s="16"/>
      <c r="D55" s="92" t="s">
        <v>130</v>
      </c>
      <c r="E55" s="3"/>
      <c r="F55" s="18" t="s">
        <v>37</v>
      </c>
      <c r="G55" s="86" t="s">
        <v>131</v>
      </c>
      <c r="H55" s="110" t="s">
        <v>132</v>
      </c>
      <c r="I55" s="89" t="s">
        <v>133</v>
      </c>
      <c r="J55" s="89" t="s">
        <v>134</v>
      </c>
      <c r="K55" s="88" t="s">
        <v>265</v>
      </c>
      <c r="L55" s="34" t="s">
        <v>61</v>
      </c>
    </row>
    <row r="56" spans="1:12" ht="31.5" customHeight="1">
      <c r="A56" s="35" t="s">
        <v>111</v>
      </c>
      <c r="B56" s="15"/>
      <c r="C56" s="16"/>
      <c r="D56" s="85" t="s">
        <v>172</v>
      </c>
      <c r="E56" s="3"/>
      <c r="F56" s="2" t="s">
        <v>37</v>
      </c>
      <c r="G56" s="86" t="s">
        <v>173</v>
      </c>
      <c r="H56" s="87" t="s">
        <v>174</v>
      </c>
      <c r="I56" s="88" t="s">
        <v>175</v>
      </c>
      <c r="J56" s="89" t="s">
        <v>176</v>
      </c>
      <c r="K56" s="88" t="s">
        <v>275</v>
      </c>
      <c r="L56" s="34" t="s">
        <v>61</v>
      </c>
    </row>
    <row r="57" spans="1:12" ht="31.5" customHeight="1">
      <c r="A57" s="35" t="s">
        <v>112</v>
      </c>
      <c r="B57" s="15"/>
      <c r="C57" s="16"/>
      <c r="D57" s="85" t="s">
        <v>236</v>
      </c>
      <c r="E57" s="3" t="s">
        <v>237</v>
      </c>
      <c r="F57" s="2">
        <v>2</v>
      </c>
      <c r="G57" s="86" t="s">
        <v>238</v>
      </c>
      <c r="H57" s="106" t="s">
        <v>239</v>
      </c>
      <c r="I57" s="95" t="s">
        <v>240</v>
      </c>
      <c r="J57" s="95" t="s">
        <v>240</v>
      </c>
      <c r="K57" s="108" t="s">
        <v>315</v>
      </c>
      <c r="L57" s="34" t="s">
        <v>61</v>
      </c>
    </row>
    <row r="58" spans="1:12" ht="31.5" customHeight="1">
      <c r="A58" s="35" t="s">
        <v>113</v>
      </c>
      <c r="B58" s="15"/>
      <c r="C58" s="16"/>
      <c r="D58" s="85" t="s">
        <v>223</v>
      </c>
      <c r="E58" s="3"/>
      <c r="F58" s="2" t="s">
        <v>37</v>
      </c>
      <c r="G58" s="86" t="s">
        <v>224</v>
      </c>
      <c r="H58" s="106" t="s">
        <v>225</v>
      </c>
      <c r="I58" s="95" t="s">
        <v>170</v>
      </c>
      <c r="J58" s="95" t="s">
        <v>296</v>
      </c>
      <c r="K58" s="91" t="s">
        <v>171</v>
      </c>
      <c r="L58" s="34" t="s">
        <v>61</v>
      </c>
    </row>
    <row r="59" ht="31.5" customHeight="1"/>
    <row r="60" ht="31.5" customHeight="1"/>
    <row r="61" ht="31.5" customHeight="1"/>
    <row r="62" ht="31.5" customHeight="1"/>
    <row r="63" ht="31.5" customHeight="1"/>
    <row r="64" ht="31.5" customHeight="1"/>
    <row r="65" spans="1:12" ht="31.5" customHeight="1">
      <c r="A65" s="136"/>
      <c r="B65" s="137"/>
      <c r="C65" s="138"/>
      <c r="D65" s="58"/>
      <c r="E65" s="59"/>
      <c r="F65" s="60"/>
      <c r="G65" s="126"/>
      <c r="H65" s="127"/>
      <c r="I65" s="117"/>
      <c r="J65" s="117"/>
      <c r="K65" s="118"/>
      <c r="L65" s="139"/>
    </row>
    <row r="66" spans="1:12" ht="15">
      <c r="A66" s="19"/>
      <c r="B66" s="19"/>
      <c r="C66" s="19"/>
      <c r="D66" s="17"/>
      <c r="E66" s="17"/>
      <c r="F66" s="17"/>
      <c r="G66" s="17"/>
      <c r="H66" s="17"/>
      <c r="I66" s="20"/>
      <c r="J66" s="20"/>
      <c r="K66" s="21"/>
      <c r="L66" s="17"/>
    </row>
    <row r="67" spans="1:12" ht="15">
      <c r="A67" s="19"/>
      <c r="B67" s="19"/>
      <c r="C67" s="19"/>
      <c r="D67" s="22" t="s">
        <v>13</v>
      </c>
      <c r="E67" s="17"/>
      <c r="F67" s="17"/>
      <c r="G67" s="17"/>
      <c r="H67" s="17"/>
      <c r="I67" s="1" t="s">
        <v>321</v>
      </c>
      <c r="J67" s="20"/>
      <c r="K67" s="21"/>
      <c r="L67" s="17"/>
    </row>
    <row r="68" spans="1:12" ht="15">
      <c r="A68" s="19"/>
      <c r="B68" s="19"/>
      <c r="C68" s="19"/>
      <c r="D68" s="17"/>
      <c r="E68" s="17"/>
      <c r="F68" s="22"/>
      <c r="G68" s="17"/>
      <c r="H68" s="17"/>
      <c r="I68" s="20"/>
      <c r="J68" s="20"/>
      <c r="K68" s="21"/>
      <c r="L68" s="17"/>
    </row>
    <row r="69" spans="1:12" ht="15">
      <c r="A69" s="19"/>
      <c r="B69" s="19"/>
      <c r="C69" s="19"/>
      <c r="D69" s="22" t="s">
        <v>14</v>
      </c>
      <c r="E69" s="23"/>
      <c r="F69" s="22"/>
      <c r="G69" s="22"/>
      <c r="H69" s="22"/>
      <c r="I69" s="1" t="s">
        <v>271</v>
      </c>
      <c r="J69" s="24"/>
      <c r="K69" s="25"/>
      <c r="L69" s="17"/>
    </row>
    <row r="70" spans="1:12" ht="15">
      <c r="A70" s="19"/>
      <c r="B70" s="19"/>
      <c r="C70" s="19"/>
      <c r="D70" s="22"/>
      <c r="E70" s="23"/>
      <c r="F70" s="26"/>
      <c r="G70" s="22"/>
      <c r="H70" s="22"/>
      <c r="I70" s="1"/>
      <c r="J70" s="22"/>
      <c r="K70" s="25"/>
      <c r="L70" s="17"/>
    </row>
    <row r="71" spans="1:12" ht="15">
      <c r="A71" s="19"/>
      <c r="B71" s="19"/>
      <c r="C71" s="19"/>
      <c r="D71" s="22" t="s">
        <v>15</v>
      </c>
      <c r="E71" s="23"/>
      <c r="F71" s="28"/>
      <c r="G71" s="26"/>
      <c r="H71" s="26"/>
      <c r="I71" s="1" t="s">
        <v>154</v>
      </c>
      <c r="J71" s="27"/>
      <c r="K71" s="25"/>
      <c r="L71" s="17"/>
    </row>
    <row r="72" spans="1:12" ht="15">
      <c r="A72" s="19"/>
      <c r="B72" s="19"/>
      <c r="C72" s="19"/>
      <c r="D72" s="28"/>
      <c r="E72" s="29"/>
      <c r="F72" s="26"/>
      <c r="G72" s="28"/>
      <c r="H72" s="28"/>
      <c r="I72" s="30"/>
      <c r="J72" s="30"/>
      <c r="K72" s="31"/>
      <c r="L72" s="17"/>
    </row>
    <row r="73" spans="1:12" ht="15">
      <c r="A73" s="19"/>
      <c r="B73" s="19"/>
      <c r="C73" s="19"/>
      <c r="D73" s="22" t="s">
        <v>16</v>
      </c>
      <c r="E73" s="23"/>
      <c r="F73" s="17"/>
      <c r="G73" s="26"/>
      <c r="H73" s="26"/>
      <c r="I73" s="27" t="s">
        <v>322</v>
      </c>
      <c r="J73" s="22"/>
      <c r="K73" s="25"/>
      <c r="L73" s="17"/>
    </row>
  </sheetData>
  <sheetProtection/>
  <protectedRanges>
    <protectedRange sqref="K23" name="Диапазон1_3_1_1_3_11_1_1_3_1_3_1_1_1_1_1_2_1_3"/>
    <protectedRange sqref="K7" name="Диапазон1_3_1_1_3_11_1_1_3_1_3_1_1_1_1_1_2"/>
    <protectedRange sqref="K8:K9" name="Диапазон1_3_1_1_3_11_1_1_3_1_3_1_1_1_1_3"/>
    <protectedRange sqref="K14" name="Диапазон1_3_1_1_3_11_1_1_3_1_3_1_1_1_1_3_1"/>
    <protectedRange sqref="K24" name="Диапазон1_3_1_1_3_11_1_1_3_1_3_1_1_1_1_3_1_1"/>
    <protectedRange sqref="K32:K37" name="Диапазон1_3_1_1_3_11_1_1_3_1_3_1_1_1_1_3_1_2"/>
    <protectedRange sqref="K31" name="Диапазон1_3_1_1_3_11_1_1_3_1_3_1_1_1_1_3_2"/>
    <protectedRange sqref="K47" name="Диапазон1_3_1_1_3_11_1_1_3_1_3_1_1_1_1_1_2_1"/>
    <protectedRange sqref="K64" name="Диапазон1_3_1_1_3_11_1_1_3_1_3_1_1_1_1_1_2_1_1"/>
  </protectedRanges>
  <mergeCells count="4">
    <mergeCell ref="A1:L1"/>
    <mergeCell ref="A2:L2"/>
    <mergeCell ref="A3:L3"/>
    <mergeCell ref="A4:L4"/>
  </mergeCells>
  <printOptions/>
  <pageMargins left="0" right="0" top="0" bottom="0" header="0.31496062992125984" footer="0.31496062992125984"/>
  <pageSetup horizontalDpi="600" verticalDpi="600" orientation="portrait" paperSize="9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D31" sqref="D31"/>
    </sheetView>
  </sheetViews>
  <sheetFormatPr defaultColWidth="9.140625" defaultRowHeight="15"/>
  <cols>
    <col min="1" max="5" width="8.8515625" style="132" customWidth="1"/>
    <col min="6" max="6" width="2.421875" style="132" customWidth="1"/>
    <col min="7" max="16384" width="8.8515625" style="132" customWidth="1"/>
  </cols>
  <sheetData>
    <row r="1" spans="1:11" s="129" customFormat="1" ht="73.5" customHeight="1">
      <c r="A1" s="210" t="s">
        <v>298</v>
      </c>
      <c r="B1" s="210"/>
      <c r="C1" s="210"/>
      <c r="D1" s="210"/>
      <c r="E1" s="210"/>
      <c r="F1" s="210"/>
      <c r="G1" s="210"/>
      <c r="H1" s="210"/>
      <c r="I1" s="210"/>
      <c r="J1" s="210"/>
      <c r="K1" s="130"/>
    </row>
    <row r="2" ht="21.75" customHeight="1">
      <c r="A2" s="131" t="s">
        <v>46</v>
      </c>
    </row>
    <row r="3" ht="21.75" customHeight="1">
      <c r="A3" s="133" t="s">
        <v>299</v>
      </c>
    </row>
    <row r="4" ht="21.75" customHeight="1">
      <c r="A4" s="133" t="s">
        <v>300</v>
      </c>
    </row>
    <row r="5" ht="21.75" customHeight="1">
      <c r="A5" s="133" t="s">
        <v>47</v>
      </c>
    </row>
    <row r="6" ht="21.75" customHeight="1">
      <c r="A6" s="133" t="s">
        <v>301</v>
      </c>
    </row>
    <row r="7" ht="21.75" customHeight="1">
      <c r="A7" s="133" t="s">
        <v>302</v>
      </c>
    </row>
    <row r="8" ht="21.75" customHeight="1">
      <c r="A8" s="133" t="s">
        <v>314</v>
      </c>
    </row>
    <row r="9" spans="1:4" ht="21.75" customHeight="1">
      <c r="A9" s="133" t="s">
        <v>57</v>
      </c>
      <c r="D9" s="133"/>
    </row>
    <row r="10" spans="1:4" ht="21.75" customHeight="1">
      <c r="A10" s="133" t="s">
        <v>58</v>
      </c>
      <c r="D10" s="133"/>
    </row>
    <row r="11" ht="21.75" customHeight="1">
      <c r="A11" s="133"/>
    </row>
    <row r="12" ht="21.75" customHeight="1">
      <c r="A12" s="133" t="s">
        <v>303</v>
      </c>
    </row>
    <row r="13" ht="21.75" customHeight="1">
      <c r="A13" s="133" t="s">
        <v>304</v>
      </c>
    </row>
    <row r="14" ht="21.75" customHeight="1">
      <c r="A14" s="133"/>
    </row>
    <row r="15" ht="21.75" customHeight="1">
      <c r="A15" s="133" t="s">
        <v>305</v>
      </c>
    </row>
    <row r="16" ht="22.5" customHeight="1">
      <c r="A16" s="133" t="s">
        <v>306</v>
      </c>
    </row>
    <row r="17" ht="22.5" customHeight="1">
      <c r="A17" s="133" t="s">
        <v>307</v>
      </c>
    </row>
    <row r="18" ht="22.5" customHeight="1">
      <c r="A18" s="132" t="s">
        <v>308</v>
      </c>
    </row>
    <row r="19" ht="22.5" customHeight="1">
      <c r="A19" s="132" t="s">
        <v>309</v>
      </c>
    </row>
    <row r="20" ht="22.5" customHeight="1"/>
    <row r="21" ht="24" customHeight="1">
      <c r="A21" s="132" t="s">
        <v>59</v>
      </c>
    </row>
    <row r="22" ht="24" customHeight="1">
      <c r="A22" s="132" t="s">
        <v>60</v>
      </c>
    </row>
    <row r="23" ht="27" customHeight="1"/>
    <row r="24" spans="1:9" ht="12.75">
      <c r="A24" s="133" t="s">
        <v>14</v>
      </c>
      <c r="B24" s="134"/>
      <c r="C24" s="133"/>
      <c r="D24" s="133"/>
      <c r="E24" s="133"/>
      <c r="F24" s="133"/>
      <c r="G24" s="132" t="s">
        <v>271</v>
      </c>
      <c r="H24" s="135"/>
      <c r="I24" s="133"/>
    </row>
    <row r="25" spans="1:9" ht="12.75">
      <c r="A25" s="133"/>
      <c r="B25" s="134"/>
      <c r="C25" s="133"/>
      <c r="D25" s="133"/>
      <c r="E25" s="133"/>
      <c r="F25" s="133"/>
      <c r="H25" s="135"/>
      <c r="I25" s="133"/>
    </row>
    <row r="26" spans="1:9" ht="12.75">
      <c r="A26" s="133" t="s">
        <v>15</v>
      </c>
      <c r="B26" s="134"/>
      <c r="C26" s="133"/>
      <c r="D26" s="133"/>
      <c r="E26" s="133"/>
      <c r="F26" s="133"/>
      <c r="G26" s="132" t="s">
        <v>154</v>
      </c>
      <c r="H26" s="135"/>
      <c r="I26" s="133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9"/>
  <sheetViews>
    <sheetView view="pageBreakPreview" zoomScale="75" zoomScaleNormal="75" zoomScaleSheetLayoutView="75" zoomScalePageLayoutView="0" workbookViewId="0" topLeftCell="A2">
      <selection activeCell="D11" sqref="D11:K14"/>
    </sheetView>
  </sheetViews>
  <sheetFormatPr defaultColWidth="9.140625" defaultRowHeight="15"/>
  <cols>
    <col min="1" max="1" width="3.7109375" style="38" customWidth="1"/>
    <col min="2" max="2" width="4.7109375" style="38" hidden="1" customWidth="1"/>
    <col min="3" max="3" width="5.421875" style="38" hidden="1" customWidth="1"/>
    <col min="4" max="4" width="19.140625" style="38" customWidth="1"/>
    <col min="5" max="5" width="8.7109375" style="38" customWidth="1"/>
    <col min="6" max="6" width="4.8515625" style="38" customWidth="1"/>
    <col min="7" max="7" width="39.57421875" style="38" customWidth="1"/>
    <col min="8" max="8" width="8.7109375" style="38" customWidth="1"/>
    <col min="9" max="9" width="15.7109375" style="38" customWidth="1"/>
    <col min="10" max="10" width="12.7109375" style="38" hidden="1" customWidth="1"/>
    <col min="11" max="11" width="19.7109375" style="38" customWidth="1"/>
    <col min="12" max="12" width="6.7109375" style="81" customWidth="1"/>
    <col min="13" max="13" width="9.8515625" style="82" customWidth="1"/>
    <col min="14" max="14" width="3.7109375" style="38" customWidth="1"/>
    <col min="15" max="15" width="6.8515625" style="81" customWidth="1"/>
    <col min="16" max="16" width="9.8515625" style="82" customWidth="1"/>
    <col min="17" max="17" width="3.7109375" style="38" customWidth="1"/>
    <col min="18" max="18" width="6.8515625" style="81" customWidth="1"/>
    <col min="19" max="19" width="9.57421875" style="82" customWidth="1"/>
    <col min="20" max="20" width="3.7109375" style="38" customWidth="1"/>
    <col min="21" max="22" width="4.8515625" style="38" customWidth="1"/>
    <col min="23" max="23" width="6.7109375" style="38" customWidth="1"/>
    <col min="24" max="24" width="6.7109375" style="38" hidden="1" customWidth="1"/>
    <col min="25" max="25" width="9.7109375" style="82" customWidth="1"/>
    <col min="26" max="16384" width="9.140625" style="38" customWidth="1"/>
  </cols>
  <sheetData>
    <row r="1" spans="1:25" s="79" customFormat="1" ht="7.5" customHeight="1" hidden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5"/>
      <c r="M1" s="76"/>
      <c r="N1" s="77"/>
      <c r="O1" s="78"/>
      <c r="P1" s="76"/>
      <c r="Q1" s="77"/>
      <c r="R1" s="78"/>
      <c r="S1" s="76"/>
      <c r="T1" s="77"/>
      <c r="Y1" s="80"/>
    </row>
    <row r="2" spans="1:26" s="36" customFormat="1" ht="39" customHeight="1">
      <c r="A2" s="196" t="s">
        <v>320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</row>
    <row r="3" spans="1:26" s="36" customFormat="1" ht="15" customHeight="1">
      <c r="A3" s="197" t="s">
        <v>17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</row>
    <row r="4" spans="1:26" s="36" customFormat="1" ht="19.5" customHeight="1">
      <c r="A4" s="198" t="s">
        <v>18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</row>
    <row r="5" spans="1:26" s="36" customFormat="1" ht="26.25" customHeight="1">
      <c r="A5" s="199" t="s">
        <v>41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</row>
    <row r="6" spans="1:26" s="37" customFormat="1" ht="12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</row>
    <row r="7" spans="1:26" ht="18.75" customHeight="1">
      <c r="A7" s="194" t="s">
        <v>261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</row>
    <row r="8" spans="1:23" s="36" customFormat="1" ht="12.75">
      <c r="A8" s="6" t="s">
        <v>281</v>
      </c>
      <c r="B8" s="40"/>
      <c r="C8" s="41"/>
      <c r="D8" s="41"/>
      <c r="E8" s="41"/>
      <c r="F8" s="41"/>
      <c r="G8" s="41"/>
      <c r="H8" s="41"/>
      <c r="I8" s="41"/>
      <c r="J8" s="41"/>
      <c r="K8" s="42"/>
      <c r="L8" s="43"/>
      <c r="V8" s="6" t="s">
        <v>114</v>
      </c>
      <c r="W8" s="6"/>
    </row>
    <row r="9" spans="1:26" s="45" customFormat="1" ht="19.5" customHeight="1">
      <c r="A9" s="191" t="s">
        <v>32</v>
      </c>
      <c r="B9" s="192" t="s">
        <v>3</v>
      </c>
      <c r="C9" s="189" t="s">
        <v>4</v>
      </c>
      <c r="D9" s="193" t="s">
        <v>19</v>
      </c>
      <c r="E9" s="193" t="s">
        <v>6</v>
      </c>
      <c r="F9" s="191" t="s">
        <v>7</v>
      </c>
      <c r="G9" s="193" t="s">
        <v>20</v>
      </c>
      <c r="H9" s="193" t="s">
        <v>6</v>
      </c>
      <c r="I9" s="193" t="s">
        <v>9</v>
      </c>
      <c r="J9" s="44"/>
      <c r="K9" s="193" t="s">
        <v>11</v>
      </c>
      <c r="L9" s="186" t="s">
        <v>21</v>
      </c>
      <c r="M9" s="186"/>
      <c r="N9" s="186"/>
      <c r="O9" s="186" t="s">
        <v>22</v>
      </c>
      <c r="P9" s="186"/>
      <c r="Q9" s="186"/>
      <c r="R9" s="186" t="s">
        <v>260</v>
      </c>
      <c r="S9" s="186"/>
      <c r="T9" s="186"/>
      <c r="U9" s="187" t="s">
        <v>24</v>
      </c>
      <c r="V9" s="189" t="s">
        <v>25</v>
      </c>
      <c r="W9" s="191" t="s">
        <v>26</v>
      </c>
      <c r="X9" s="192" t="s">
        <v>27</v>
      </c>
      <c r="Y9" s="185" t="s">
        <v>28</v>
      </c>
      <c r="Z9" s="185" t="s">
        <v>29</v>
      </c>
    </row>
    <row r="10" spans="1:26" s="45" customFormat="1" ht="39.75" customHeight="1">
      <c r="A10" s="191"/>
      <c r="B10" s="192"/>
      <c r="C10" s="190"/>
      <c r="D10" s="193"/>
      <c r="E10" s="193"/>
      <c r="F10" s="191"/>
      <c r="G10" s="193"/>
      <c r="H10" s="193"/>
      <c r="I10" s="193"/>
      <c r="J10" s="44"/>
      <c r="K10" s="193"/>
      <c r="L10" s="46" t="s">
        <v>30</v>
      </c>
      <c r="M10" s="47" t="s">
        <v>31</v>
      </c>
      <c r="N10" s="48" t="s">
        <v>32</v>
      </c>
      <c r="O10" s="46" t="s">
        <v>30</v>
      </c>
      <c r="P10" s="47" t="s">
        <v>31</v>
      </c>
      <c r="Q10" s="48" t="s">
        <v>32</v>
      </c>
      <c r="R10" s="46" t="s">
        <v>30</v>
      </c>
      <c r="S10" s="47" t="s">
        <v>31</v>
      </c>
      <c r="T10" s="48" t="s">
        <v>32</v>
      </c>
      <c r="U10" s="188"/>
      <c r="V10" s="190"/>
      <c r="W10" s="191"/>
      <c r="X10" s="192"/>
      <c r="Y10" s="185"/>
      <c r="Z10" s="185"/>
    </row>
    <row r="11" spans="1:26" s="37" customFormat="1" ht="33" customHeight="1">
      <c r="A11" s="148">
        <f>RANK(Y11,Y$11:Y$14,0)</f>
        <v>1</v>
      </c>
      <c r="B11" s="49"/>
      <c r="C11" s="84"/>
      <c r="D11" s="85" t="s">
        <v>165</v>
      </c>
      <c r="E11" s="3"/>
      <c r="F11" s="2">
        <v>1</v>
      </c>
      <c r="G11" s="85" t="s">
        <v>156</v>
      </c>
      <c r="H11" s="94" t="s">
        <v>157</v>
      </c>
      <c r="I11" s="151" t="s">
        <v>158</v>
      </c>
      <c r="J11" s="151" t="s">
        <v>119</v>
      </c>
      <c r="K11" s="88" t="s">
        <v>120</v>
      </c>
      <c r="L11" s="50">
        <v>226</v>
      </c>
      <c r="M11" s="51">
        <f>L11/3.4</f>
        <v>66.47058823529412</v>
      </c>
      <c r="N11" s="52">
        <f>RANK(M11,M$11:M$14,0)</f>
        <v>1</v>
      </c>
      <c r="O11" s="50">
        <v>225</v>
      </c>
      <c r="P11" s="51">
        <f>O11/3.4</f>
        <v>66.17647058823529</v>
      </c>
      <c r="Q11" s="52">
        <f>RANK(P11,P$11:P$14,0)</f>
        <v>1</v>
      </c>
      <c r="R11" s="50">
        <v>228</v>
      </c>
      <c r="S11" s="51">
        <f>R11/3.4</f>
        <v>67.05882352941177</v>
      </c>
      <c r="T11" s="52">
        <f>RANK(S11,S$11:S$14,0)</f>
        <v>1</v>
      </c>
      <c r="U11" s="52"/>
      <c r="V11" s="52"/>
      <c r="W11" s="50">
        <f>L11+O11+R11</f>
        <v>679</v>
      </c>
      <c r="X11" s="53"/>
      <c r="Y11" s="83">
        <f>ROUND(SUM(M11,P11,S11)/3,3)-IF($U11=1,0.5,IF($U11=2,1.5,0))</f>
        <v>66.569</v>
      </c>
      <c r="Z11" s="54" t="s">
        <v>33</v>
      </c>
    </row>
    <row r="12" spans="1:26" s="37" customFormat="1" ht="33" customHeight="1">
      <c r="A12" s="148">
        <f>RANK(Y12,Y$11:Y$14,0)</f>
        <v>2</v>
      </c>
      <c r="B12" s="49"/>
      <c r="C12" s="84"/>
      <c r="D12" s="85" t="s">
        <v>155</v>
      </c>
      <c r="E12" s="3"/>
      <c r="F12" s="2" t="s">
        <v>37</v>
      </c>
      <c r="G12" s="85" t="s">
        <v>156</v>
      </c>
      <c r="H12" s="94" t="s">
        <v>157</v>
      </c>
      <c r="I12" s="151" t="s">
        <v>158</v>
      </c>
      <c r="J12" s="151" t="s">
        <v>119</v>
      </c>
      <c r="K12" s="88" t="s">
        <v>120</v>
      </c>
      <c r="L12" s="50">
        <v>224</v>
      </c>
      <c r="M12" s="51">
        <f>L12/3.4</f>
        <v>65.88235294117648</v>
      </c>
      <c r="N12" s="52">
        <f>RANK(M12,M$11:M$14,0)</f>
        <v>2</v>
      </c>
      <c r="O12" s="50">
        <v>223.5</v>
      </c>
      <c r="P12" s="51">
        <f>O12/3.4</f>
        <v>65.73529411764706</v>
      </c>
      <c r="Q12" s="52">
        <f>RANK(P12,P$11:P$14,0)</f>
        <v>2</v>
      </c>
      <c r="R12" s="50">
        <v>225.5</v>
      </c>
      <c r="S12" s="51">
        <f>R12/3.4</f>
        <v>66.32352941176471</v>
      </c>
      <c r="T12" s="52">
        <f>RANK(S12,S$11:S$14,0)</f>
        <v>2</v>
      </c>
      <c r="U12" s="52"/>
      <c r="V12" s="52"/>
      <c r="W12" s="50">
        <f>L12+O12+R12</f>
        <v>673</v>
      </c>
      <c r="X12" s="53"/>
      <c r="Y12" s="83">
        <f>ROUND(SUM(M12,P12,S12)/3,3)-IF($U12=1,0.5,IF($U12=2,1.5,0))</f>
        <v>65.98</v>
      </c>
      <c r="Z12" s="54" t="s">
        <v>33</v>
      </c>
    </row>
    <row r="13" spans="1:26" s="37" customFormat="1" ht="33" customHeight="1">
      <c r="A13" s="148">
        <f>RANK(Y13,Y$11:Y$14,0)</f>
        <v>3</v>
      </c>
      <c r="B13" s="49"/>
      <c r="C13" s="84"/>
      <c r="D13" s="85" t="s">
        <v>159</v>
      </c>
      <c r="E13" s="3"/>
      <c r="F13" s="18">
        <v>2</v>
      </c>
      <c r="G13" s="104" t="s">
        <v>160</v>
      </c>
      <c r="H13" s="94" t="s">
        <v>161</v>
      </c>
      <c r="I13" s="105" t="s">
        <v>162</v>
      </c>
      <c r="J13" s="105" t="s">
        <v>163</v>
      </c>
      <c r="K13" s="153" t="s">
        <v>164</v>
      </c>
      <c r="L13" s="50">
        <v>214.5</v>
      </c>
      <c r="M13" s="51">
        <f>L13/3.4</f>
        <v>63.08823529411765</v>
      </c>
      <c r="N13" s="52">
        <f>RANK(M13,M$11:M$14,0)</f>
        <v>3</v>
      </c>
      <c r="O13" s="50">
        <v>218.5</v>
      </c>
      <c r="P13" s="51">
        <f>O13/3.4</f>
        <v>64.26470588235294</v>
      </c>
      <c r="Q13" s="52">
        <f>RANK(P13,P$11:P$14,0)</f>
        <v>3</v>
      </c>
      <c r="R13" s="50">
        <v>215.5</v>
      </c>
      <c r="S13" s="51">
        <f>R13/3.4</f>
        <v>63.38235294117647</v>
      </c>
      <c r="T13" s="52">
        <f>RANK(S13,S$11:S$14,0)</f>
        <v>3</v>
      </c>
      <c r="U13" s="52"/>
      <c r="V13" s="52"/>
      <c r="W13" s="50">
        <f>L13+O13+R13</f>
        <v>648.5</v>
      </c>
      <c r="X13" s="53"/>
      <c r="Y13" s="83">
        <f>ROUND(SUM(M13,P13,S13)/3,3)-IF($U13=1,0.5,IF($U13=2,1.5,0))</f>
        <v>63.578</v>
      </c>
      <c r="Z13" s="54">
        <v>2</v>
      </c>
    </row>
    <row r="14" spans="1:26" s="37" customFormat="1" ht="33" customHeight="1">
      <c r="A14" s="148">
        <f>RANK(Y14,Y$11:Y$14,0)</f>
        <v>4</v>
      </c>
      <c r="B14" s="49"/>
      <c r="C14" s="84"/>
      <c r="D14" s="92" t="s">
        <v>130</v>
      </c>
      <c r="E14" s="3"/>
      <c r="F14" s="18" t="s">
        <v>37</v>
      </c>
      <c r="G14" s="86" t="s">
        <v>131</v>
      </c>
      <c r="H14" s="110" t="s">
        <v>132</v>
      </c>
      <c r="I14" s="89" t="s">
        <v>133</v>
      </c>
      <c r="J14" s="89" t="s">
        <v>134</v>
      </c>
      <c r="K14" s="88" t="s">
        <v>265</v>
      </c>
      <c r="L14" s="50">
        <v>204</v>
      </c>
      <c r="M14" s="51">
        <f>L14/3.4</f>
        <v>60</v>
      </c>
      <c r="N14" s="52">
        <f>RANK(M14,M$11:M$14,0)</f>
        <v>4</v>
      </c>
      <c r="O14" s="50">
        <v>204</v>
      </c>
      <c r="P14" s="51">
        <f>O14/3.4</f>
        <v>60</v>
      </c>
      <c r="Q14" s="52">
        <f>RANK(P14,P$11:P$14,0)</f>
        <v>4</v>
      </c>
      <c r="R14" s="50">
        <v>204</v>
      </c>
      <c r="S14" s="51">
        <f>R14/3.4</f>
        <v>60</v>
      </c>
      <c r="T14" s="52">
        <f>RANK(S14,S$11:S$14,0)</f>
        <v>4</v>
      </c>
      <c r="U14" s="52">
        <v>1</v>
      </c>
      <c r="V14" s="52">
        <v>1</v>
      </c>
      <c r="W14" s="50">
        <f>L14+O14+R14</f>
        <v>612</v>
      </c>
      <c r="X14" s="53"/>
      <c r="Y14" s="83">
        <f>ROUND(SUM(M14,P14,S14)/3,3)-IF($U14=1,0.5,IF($U14=2,1.5,0))</f>
        <v>59.5</v>
      </c>
      <c r="Z14" s="54" t="s">
        <v>270</v>
      </c>
    </row>
    <row r="15" spans="1:26" s="37" customFormat="1" ht="33" customHeight="1">
      <c r="A15" s="111"/>
      <c r="B15" s="56"/>
      <c r="C15" s="112"/>
      <c r="D15" s="58"/>
      <c r="E15" s="142"/>
      <c r="F15" s="128"/>
      <c r="G15" s="126"/>
      <c r="H15" s="62"/>
      <c r="I15" s="143"/>
      <c r="J15" s="117"/>
      <c r="K15" s="118"/>
      <c r="L15" s="119"/>
      <c r="M15" s="120"/>
      <c r="N15" s="121"/>
      <c r="O15" s="119"/>
      <c r="P15" s="120"/>
      <c r="Q15" s="121"/>
      <c r="R15" s="119"/>
      <c r="S15" s="120"/>
      <c r="T15" s="121"/>
      <c r="U15" s="121"/>
      <c r="V15" s="121"/>
      <c r="W15" s="119"/>
      <c r="X15" s="122"/>
      <c r="Y15" s="66"/>
      <c r="Z15" s="123"/>
    </row>
    <row r="16" spans="1:25" ht="30" customHeight="1">
      <c r="A16" s="1"/>
      <c r="B16" s="1"/>
      <c r="C16" s="1"/>
      <c r="D16" s="1" t="s">
        <v>14</v>
      </c>
      <c r="E16" s="1"/>
      <c r="F16" s="1"/>
      <c r="G16" s="1"/>
      <c r="H16" s="1"/>
      <c r="I16" s="1" t="s">
        <v>271</v>
      </c>
      <c r="J16" s="1"/>
      <c r="K16" s="69"/>
      <c r="L16" s="70"/>
      <c r="M16" s="69"/>
      <c r="N16" s="1"/>
      <c r="O16" s="71"/>
      <c r="P16" s="72"/>
      <c r="Q16" s="1"/>
      <c r="R16" s="71"/>
      <c r="S16" s="72"/>
      <c r="T16" s="1"/>
      <c r="U16" s="1"/>
      <c r="V16" s="1"/>
      <c r="W16" s="1"/>
      <c r="X16" s="1"/>
      <c r="Y16" s="72"/>
    </row>
    <row r="17" spans="1:25" ht="30" customHeight="1">
      <c r="A17" s="1"/>
      <c r="B17" s="1"/>
      <c r="C17" s="1"/>
      <c r="D17" s="1" t="s">
        <v>15</v>
      </c>
      <c r="E17" s="1"/>
      <c r="F17" s="1"/>
      <c r="G17" s="1"/>
      <c r="H17" s="1"/>
      <c r="I17" s="1" t="s">
        <v>154</v>
      </c>
      <c r="J17" s="1"/>
      <c r="K17" s="69"/>
      <c r="L17" s="70"/>
      <c r="M17" s="73"/>
      <c r="O17" s="71"/>
      <c r="P17" s="72"/>
      <c r="Q17" s="1"/>
      <c r="R17" s="71"/>
      <c r="S17" s="72"/>
      <c r="T17" s="1"/>
      <c r="U17" s="1"/>
      <c r="V17" s="1"/>
      <c r="W17" s="1"/>
      <c r="X17" s="1"/>
      <c r="Y17" s="72"/>
    </row>
    <row r="18" spans="11:13" ht="12.75">
      <c r="K18" s="69"/>
      <c r="L18" s="70"/>
      <c r="M18" s="69"/>
    </row>
    <row r="19" spans="11:13" ht="12.75">
      <c r="K19" s="69"/>
      <c r="L19" s="70"/>
      <c r="M19" s="69"/>
    </row>
  </sheetData>
  <sheetProtection/>
  <protectedRanges>
    <protectedRange sqref="K11" name="Диапазон1_3_1_1_3_11_1_1_3_1_3_1_1_1_1_1_2"/>
    <protectedRange sqref="K12:K13" name="Диапазон1_3_1_1_3_11_1_1_3_1_3_1_1_1_1_3"/>
  </protectedRanges>
  <mergeCells count="25">
    <mergeCell ref="A7:Z7"/>
    <mergeCell ref="A2:Z2"/>
    <mergeCell ref="A3:Z3"/>
    <mergeCell ref="A4:Z4"/>
    <mergeCell ref="A5:Z5"/>
    <mergeCell ref="A6:Z6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Z9:Z10"/>
    <mergeCell ref="R9:T9"/>
    <mergeCell ref="U9:U10"/>
    <mergeCell ref="V9:V10"/>
    <mergeCell ref="W9:W10"/>
    <mergeCell ref="X9:X10"/>
    <mergeCell ref="Y9:Y10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4"/>
  <sheetViews>
    <sheetView view="pageBreakPreview" zoomScale="75" zoomScaleNormal="75" zoomScaleSheetLayoutView="75" zoomScalePageLayoutView="0" workbookViewId="0" topLeftCell="A4">
      <selection activeCell="D11" sqref="D11:K19"/>
    </sheetView>
  </sheetViews>
  <sheetFormatPr defaultColWidth="9.140625" defaultRowHeight="15"/>
  <cols>
    <col min="1" max="1" width="3.7109375" style="38" customWidth="1"/>
    <col min="2" max="2" width="4.7109375" style="38" hidden="1" customWidth="1"/>
    <col min="3" max="3" width="5.421875" style="38" hidden="1" customWidth="1"/>
    <col min="4" max="4" width="19.140625" style="38" customWidth="1"/>
    <col min="5" max="5" width="8.7109375" style="38" customWidth="1"/>
    <col min="6" max="6" width="4.8515625" style="38" customWidth="1"/>
    <col min="7" max="7" width="39.57421875" style="38" customWidth="1"/>
    <col min="8" max="8" width="8.7109375" style="38" customWidth="1"/>
    <col min="9" max="9" width="15.7109375" style="38" customWidth="1"/>
    <col min="10" max="10" width="12.7109375" style="38" hidden="1" customWidth="1"/>
    <col min="11" max="11" width="19.7109375" style="38" customWidth="1"/>
    <col min="12" max="12" width="6.7109375" style="81" customWidth="1"/>
    <col min="13" max="13" width="9.8515625" style="82" customWidth="1"/>
    <col min="14" max="14" width="3.7109375" style="38" customWidth="1"/>
    <col min="15" max="15" width="6.8515625" style="81" customWidth="1"/>
    <col min="16" max="16" width="9.8515625" style="82" customWidth="1"/>
    <col min="17" max="17" width="3.7109375" style="38" customWidth="1"/>
    <col min="18" max="18" width="6.8515625" style="81" customWidth="1"/>
    <col min="19" max="19" width="9.57421875" style="82" customWidth="1"/>
    <col min="20" max="20" width="3.7109375" style="38" customWidth="1"/>
    <col min="21" max="22" width="4.8515625" style="38" customWidth="1"/>
    <col min="23" max="23" width="6.7109375" style="38" customWidth="1"/>
    <col min="24" max="24" width="5.57421875" style="38" customWidth="1"/>
    <col min="25" max="25" width="9.7109375" style="82" customWidth="1"/>
    <col min="26" max="16384" width="9.140625" style="38" customWidth="1"/>
  </cols>
  <sheetData>
    <row r="1" spans="1:25" s="79" customFormat="1" ht="7.5" customHeight="1" hidden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5"/>
      <c r="M1" s="76"/>
      <c r="N1" s="77"/>
      <c r="O1" s="78"/>
      <c r="P1" s="76"/>
      <c r="Q1" s="77"/>
      <c r="R1" s="78"/>
      <c r="S1" s="76"/>
      <c r="T1" s="77"/>
      <c r="Y1" s="80"/>
    </row>
    <row r="2" spans="1:26" s="36" customFormat="1" ht="39" customHeight="1">
      <c r="A2" s="196" t="s">
        <v>320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</row>
    <row r="3" spans="1:26" s="36" customFormat="1" ht="15" customHeight="1">
      <c r="A3" s="197" t="s">
        <v>17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</row>
    <row r="4" spans="1:26" s="36" customFormat="1" ht="19.5" customHeight="1">
      <c r="A4" s="198" t="s">
        <v>18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</row>
    <row r="5" spans="1:26" s="36" customFormat="1" ht="26.25" customHeight="1">
      <c r="A5" s="199" t="s">
        <v>41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</row>
    <row r="6" spans="1:26" s="37" customFormat="1" ht="12">
      <c r="A6" s="200" t="s">
        <v>45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</row>
    <row r="7" spans="1:26" ht="18.75" customHeight="1">
      <c r="A7" s="194" t="s">
        <v>261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</row>
    <row r="8" spans="1:23" s="36" customFormat="1" ht="12.75">
      <c r="A8" s="6" t="s">
        <v>281</v>
      </c>
      <c r="B8" s="40"/>
      <c r="C8" s="41"/>
      <c r="D8" s="41"/>
      <c r="E8" s="41"/>
      <c r="F8" s="41"/>
      <c r="G8" s="41"/>
      <c r="H8" s="41"/>
      <c r="I8" s="41"/>
      <c r="J8" s="41"/>
      <c r="K8" s="42"/>
      <c r="L8" s="43"/>
      <c r="V8" s="6" t="s">
        <v>114</v>
      </c>
      <c r="W8" s="6"/>
    </row>
    <row r="9" spans="1:26" s="45" customFormat="1" ht="19.5" customHeight="1">
      <c r="A9" s="191" t="s">
        <v>32</v>
      </c>
      <c r="B9" s="192" t="s">
        <v>3</v>
      </c>
      <c r="C9" s="189" t="s">
        <v>4</v>
      </c>
      <c r="D9" s="193" t="s">
        <v>19</v>
      </c>
      <c r="E9" s="193" t="s">
        <v>6</v>
      </c>
      <c r="F9" s="191" t="s">
        <v>7</v>
      </c>
      <c r="G9" s="193" t="s">
        <v>20</v>
      </c>
      <c r="H9" s="193" t="s">
        <v>6</v>
      </c>
      <c r="I9" s="193" t="s">
        <v>9</v>
      </c>
      <c r="J9" s="146"/>
      <c r="K9" s="193" t="s">
        <v>11</v>
      </c>
      <c r="L9" s="186" t="s">
        <v>21</v>
      </c>
      <c r="M9" s="186"/>
      <c r="N9" s="186"/>
      <c r="O9" s="186" t="s">
        <v>22</v>
      </c>
      <c r="P9" s="186"/>
      <c r="Q9" s="186"/>
      <c r="R9" s="186" t="s">
        <v>260</v>
      </c>
      <c r="S9" s="186"/>
      <c r="T9" s="186"/>
      <c r="U9" s="187" t="s">
        <v>24</v>
      </c>
      <c r="V9" s="189" t="s">
        <v>25</v>
      </c>
      <c r="W9" s="191" t="s">
        <v>26</v>
      </c>
      <c r="X9" s="201" t="s">
        <v>27</v>
      </c>
      <c r="Y9" s="185" t="s">
        <v>28</v>
      </c>
      <c r="Z9" s="185" t="s">
        <v>29</v>
      </c>
    </row>
    <row r="10" spans="1:26" s="45" customFormat="1" ht="39.75" customHeight="1">
      <c r="A10" s="191"/>
      <c r="B10" s="192"/>
      <c r="C10" s="190"/>
      <c r="D10" s="193"/>
      <c r="E10" s="193"/>
      <c r="F10" s="191"/>
      <c r="G10" s="193"/>
      <c r="H10" s="193"/>
      <c r="I10" s="193"/>
      <c r="J10" s="146"/>
      <c r="K10" s="193"/>
      <c r="L10" s="46" t="s">
        <v>30</v>
      </c>
      <c r="M10" s="47" t="s">
        <v>31</v>
      </c>
      <c r="N10" s="48" t="s">
        <v>32</v>
      </c>
      <c r="O10" s="46" t="s">
        <v>30</v>
      </c>
      <c r="P10" s="47" t="s">
        <v>31</v>
      </c>
      <c r="Q10" s="48" t="s">
        <v>32</v>
      </c>
      <c r="R10" s="46" t="s">
        <v>30</v>
      </c>
      <c r="S10" s="47" t="s">
        <v>31</v>
      </c>
      <c r="T10" s="48" t="s">
        <v>32</v>
      </c>
      <c r="U10" s="188"/>
      <c r="V10" s="190"/>
      <c r="W10" s="191"/>
      <c r="X10" s="201"/>
      <c r="Y10" s="185"/>
      <c r="Z10" s="185"/>
    </row>
    <row r="11" spans="1:26" s="37" customFormat="1" ht="33" customHeight="1">
      <c r="A11" s="148">
        <f aca="true" t="shared" si="0" ref="A11:A19">RANK(Y11,Y$11:Y$19,0)</f>
        <v>1</v>
      </c>
      <c r="B11" s="49"/>
      <c r="C11" s="84"/>
      <c r="D11" s="85" t="s">
        <v>115</v>
      </c>
      <c r="E11" s="3"/>
      <c r="F11" s="150" t="s">
        <v>33</v>
      </c>
      <c r="G11" s="100" t="s">
        <v>272</v>
      </c>
      <c r="H11" s="87" t="s">
        <v>273</v>
      </c>
      <c r="I11" s="108" t="s">
        <v>274</v>
      </c>
      <c r="J11" s="151" t="s">
        <v>119</v>
      </c>
      <c r="K11" s="108" t="s">
        <v>120</v>
      </c>
      <c r="L11" s="50">
        <v>220</v>
      </c>
      <c r="M11" s="51">
        <f aca="true" t="shared" si="1" ref="M11:M19">L11/3.4</f>
        <v>64.70588235294117</v>
      </c>
      <c r="N11" s="52">
        <f aca="true" t="shared" si="2" ref="N11:N19">RANK(M11,M$11:M$19,0)</f>
        <v>2</v>
      </c>
      <c r="O11" s="50">
        <v>227</v>
      </c>
      <c r="P11" s="51">
        <f aca="true" t="shared" si="3" ref="P11:P19">O11/3.4</f>
        <v>66.76470588235294</v>
      </c>
      <c r="Q11" s="52">
        <f aca="true" t="shared" si="4" ref="Q11:Q19">RANK(P11,P$11:P$19,0)</f>
        <v>1</v>
      </c>
      <c r="R11" s="50">
        <v>225.5</v>
      </c>
      <c r="S11" s="51">
        <f aca="true" t="shared" si="5" ref="S11:S19">R11/3.4</f>
        <v>66.32352941176471</v>
      </c>
      <c r="T11" s="52">
        <f aca="true" t="shared" si="6" ref="T11:T19">RANK(S11,S$11:S$19,0)</f>
        <v>2</v>
      </c>
      <c r="U11" s="52"/>
      <c r="V11" s="52"/>
      <c r="W11" s="50">
        <f aca="true" t="shared" si="7" ref="W11:W19">L11+O11+R11</f>
        <v>672.5</v>
      </c>
      <c r="X11" s="50">
        <v>122.5</v>
      </c>
      <c r="Y11" s="83">
        <f aca="true" t="shared" si="8" ref="Y11:Y19">ROUND(SUM(M11,P11,S11)/3,3)-IF($U11=1,0.5,IF($U11=2,1.5,0))</f>
        <v>65.931</v>
      </c>
      <c r="Z11" s="54" t="s">
        <v>33</v>
      </c>
    </row>
    <row r="12" spans="1:26" s="37" customFormat="1" ht="33" customHeight="1">
      <c r="A12" s="148">
        <f t="shared" si="0"/>
        <v>1</v>
      </c>
      <c r="B12" s="49"/>
      <c r="C12" s="84"/>
      <c r="D12" s="85" t="s">
        <v>115</v>
      </c>
      <c r="E12" s="3"/>
      <c r="F12" s="150" t="s">
        <v>33</v>
      </c>
      <c r="G12" s="100" t="s">
        <v>116</v>
      </c>
      <c r="H12" s="87" t="s">
        <v>117</v>
      </c>
      <c r="I12" s="108" t="s">
        <v>118</v>
      </c>
      <c r="J12" s="151" t="s">
        <v>119</v>
      </c>
      <c r="K12" s="108" t="s">
        <v>120</v>
      </c>
      <c r="L12" s="50">
        <v>218.5</v>
      </c>
      <c r="M12" s="51">
        <f t="shared" si="1"/>
        <v>64.26470588235294</v>
      </c>
      <c r="N12" s="52">
        <f t="shared" si="2"/>
        <v>6</v>
      </c>
      <c r="O12" s="50">
        <v>227</v>
      </c>
      <c r="P12" s="51">
        <f t="shared" si="3"/>
        <v>66.76470588235294</v>
      </c>
      <c r="Q12" s="52">
        <f t="shared" si="4"/>
        <v>1</v>
      </c>
      <c r="R12" s="50">
        <v>227</v>
      </c>
      <c r="S12" s="51">
        <f t="shared" si="5"/>
        <v>66.76470588235294</v>
      </c>
      <c r="T12" s="52">
        <f t="shared" si="6"/>
        <v>1</v>
      </c>
      <c r="U12" s="52"/>
      <c r="V12" s="52"/>
      <c r="W12" s="50">
        <f t="shared" si="7"/>
        <v>672.5</v>
      </c>
      <c r="X12" s="50">
        <v>119</v>
      </c>
      <c r="Y12" s="83">
        <f t="shared" si="8"/>
        <v>65.931</v>
      </c>
      <c r="Z12" s="54" t="s">
        <v>33</v>
      </c>
    </row>
    <row r="13" spans="1:26" s="37" customFormat="1" ht="33" customHeight="1">
      <c r="A13" s="148">
        <f t="shared" si="0"/>
        <v>3</v>
      </c>
      <c r="B13" s="49"/>
      <c r="C13" s="84"/>
      <c r="D13" s="85" t="s">
        <v>121</v>
      </c>
      <c r="E13" s="3"/>
      <c r="F13" s="2">
        <v>2</v>
      </c>
      <c r="G13" s="86" t="s">
        <v>122</v>
      </c>
      <c r="H13" s="87" t="s">
        <v>123</v>
      </c>
      <c r="I13" s="95" t="s">
        <v>124</v>
      </c>
      <c r="J13" s="95" t="s">
        <v>35</v>
      </c>
      <c r="K13" s="91" t="s">
        <v>125</v>
      </c>
      <c r="L13" s="50">
        <v>221.5</v>
      </c>
      <c r="M13" s="51">
        <f t="shared" si="1"/>
        <v>65.14705882352942</v>
      </c>
      <c r="N13" s="52">
        <f t="shared" si="2"/>
        <v>1</v>
      </c>
      <c r="O13" s="50">
        <v>221.5</v>
      </c>
      <c r="P13" s="51">
        <f t="shared" si="3"/>
        <v>65.14705882352942</v>
      </c>
      <c r="Q13" s="52">
        <f t="shared" si="4"/>
        <v>3</v>
      </c>
      <c r="R13" s="50">
        <v>225.5</v>
      </c>
      <c r="S13" s="51">
        <f t="shared" si="5"/>
        <v>66.32352941176471</v>
      </c>
      <c r="T13" s="52">
        <f t="shared" si="6"/>
        <v>2</v>
      </c>
      <c r="U13" s="52"/>
      <c r="V13" s="52"/>
      <c r="W13" s="50">
        <f t="shared" si="7"/>
        <v>668.5</v>
      </c>
      <c r="X13" s="53"/>
      <c r="Y13" s="83">
        <f t="shared" si="8"/>
        <v>65.539</v>
      </c>
      <c r="Z13" s="54" t="s">
        <v>33</v>
      </c>
    </row>
    <row r="14" spans="1:26" s="37" customFormat="1" ht="33" customHeight="1">
      <c r="A14" s="148">
        <f t="shared" si="0"/>
        <v>4</v>
      </c>
      <c r="B14" s="49"/>
      <c r="C14" s="84"/>
      <c r="D14" s="145" t="s">
        <v>312</v>
      </c>
      <c r="E14" s="3"/>
      <c r="F14" s="5" t="s">
        <v>37</v>
      </c>
      <c r="G14" s="152" t="s">
        <v>262</v>
      </c>
      <c r="H14" s="94" t="s">
        <v>145</v>
      </c>
      <c r="I14" s="90" t="s">
        <v>263</v>
      </c>
      <c r="J14" s="90" t="s">
        <v>119</v>
      </c>
      <c r="K14" s="153" t="s">
        <v>144</v>
      </c>
      <c r="L14" s="50">
        <v>220</v>
      </c>
      <c r="M14" s="51">
        <f t="shared" si="1"/>
        <v>64.70588235294117</v>
      </c>
      <c r="N14" s="52">
        <f t="shared" si="2"/>
        <v>2</v>
      </c>
      <c r="O14" s="50">
        <v>217</v>
      </c>
      <c r="P14" s="51">
        <f t="shared" si="3"/>
        <v>63.82352941176471</v>
      </c>
      <c r="Q14" s="52">
        <f t="shared" si="4"/>
        <v>5</v>
      </c>
      <c r="R14" s="50">
        <v>222.5</v>
      </c>
      <c r="S14" s="51">
        <f t="shared" si="5"/>
        <v>65.44117647058823</v>
      </c>
      <c r="T14" s="52">
        <f t="shared" si="6"/>
        <v>4</v>
      </c>
      <c r="U14" s="52"/>
      <c r="V14" s="52"/>
      <c r="W14" s="50">
        <f t="shared" si="7"/>
        <v>659.5</v>
      </c>
      <c r="X14" s="53"/>
      <c r="Y14" s="83">
        <f t="shared" si="8"/>
        <v>64.657</v>
      </c>
      <c r="Z14" s="54">
        <v>1</v>
      </c>
    </row>
    <row r="15" spans="1:26" s="37" customFormat="1" ht="33" customHeight="1">
      <c r="A15" s="148">
        <f t="shared" si="0"/>
        <v>5</v>
      </c>
      <c r="B15" s="49"/>
      <c r="C15" s="84"/>
      <c r="D15" s="85" t="s">
        <v>121</v>
      </c>
      <c r="E15" s="3"/>
      <c r="F15" s="2">
        <v>2</v>
      </c>
      <c r="G15" s="86" t="s">
        <v>151</v>
      </c>
      <c r="H15" s="87" t="s">
        <v>152</v>
      </c>
      <c r="I15" s="95" t="s">
        <v>153</v>
      </c>
      <c r="J15" s="95" t="s">
        <v>35</v>
      </c>
      <c r="K15" s="91" t="s">
        <v>125</v>
      </c>
      <c r="L15" s="50">
        <v>220</v>
      </c>
      <c r="M15" s="51">
        <f t="shared" si="1"/>
        <v>64.70588235294117</v>
      </c>
      <c r="N15" s="52">
        <f t="shared" si="2"/>
        <v>2</v>
      </c>
      <c r="O15" s="50">
        <v>218.5</v>
      </c>
      <c r="P15" s="51">
        <f t="shared" si="3"/>
        <v>64.26470588235294</v>
      </c>
      <c r="Q15" s="52">
        <f t="shared" si="4"/>
        <v>4</v>
      </c>
      <c r="R15" s="50">
        <v>220.5</v>
      </c>
      <c r="S15" s="51">
        <f t="shared" si="5"/>
        <v>64.8529411764706</v>
      </c>
      <c r="T15" s="52">
        <f t="shared" si="6"/>
        <v>5</v>
      </c>
      <c r="U15" s="52"/>
      <c r="V15" s="52"/>
      <c r="W15" s="50">
        <f t="shared" si="7"/>
        <v>659</v>
      </c>
      <c r="X15" s="53"/>
      <c r="Y15" s="83">
        <f t="shared" si="8"/>
        <v>64.608</v>
      </c>
      <c r="Z15" s="54">
        <v>1</v>
      </c>
    </row>
    <row r="16" spans="1:26" s="37" customFormat="1" ht="33" customHeight="1">
      <c r="A16" s="148">
        <f t="shared" si="0"/>
        <v>6</v>
      </c>
      <c r="B16" s="49"/>
      <c r="C16" s="84"/>
      <c r="D16" s="92" t="s">
        <v>135</v>
      </c>
      <c r="E16" s="3" t="s">
        <v>136</v>
      </c>
      <c r="F16" s="5" t="s">
        <v>37</v>
      </c>
      <c r="G16" s="86" t="s">
        <v>264</v>
      </c>
      <c r="H16" s="98" t="s">
        <v>137</v>
      </c>
      <c r="I16" s="89" t="s">
        <v>133</v>
      </c>
      <c r="J16" s="89" t="s">
        <v>138</v>
      </c>
      <c r="K16" s="88" t="s">
        <v>265</v>
      </c>
      <c r="L16" s="50">
        <v>213.5</v>
      </c>
      <c r="M16" s="51">
        <f t="shared" si="1"/>
        <v>62.794117647058826</v>
      </c>
      <c r="N16" s="52">
        <f t="shared" si="2"/>
        <v>7</v>
      </c>
      <c r="O16" s="50">
        <v>207.5</v>
      </c>
      <c r="P16" s="51">
        <f t="shared" si="3"/>
        <v>61.029411764705884</v>
      </c>
      <c r="Q16" s="52">
        <f t="shared" si="4"/>
        <v>7</v>
      </c>
      <c r="R16" s="50">
        <v>216</v>
      </c>
      <c r="S16" s="51">
        <f t="shared" si="5"/>
        <v>63.529411764705884</v>
      </c>
      <c r="T16" s="52">
        <f t="shared" si="6"/>
        <v>6</v>
      </c>
      <c r="U16" s="52"/>
      <c r="V16" s="52"/>
      <c r="W16" s="50">
        <f t="shared" si="7"/>
        <v>637</v>
      </c>
      <c r="X16" s="53"/>
      <c r="Y16" s="83">
        <f t="shared" si="8"/>
        <v>62.451</v>
      </c>
      <c r="Z16" s="54">
        <v>2</v>
      </c>
    </row>
    <row r="17" spans="1:26" s="37" customFormat="1" ht="33" customHeight="1">
      <c r="A17" s="148">
        <f t="shared" si="0"/>
        <v>7</v>
      </c>
      <c r="B17" s="49"/>
      <c r="C17" s="84"/>
      <c r="D17" s="92" t="s">
        <v>147</v>
      </c>
      <c r="E17" s="3"/>
      <c r="F17" s="18">
        <v>2</v>
      </c>
      <c r="G17" s="86" t="s">
        <v>148</v>
      </c>
      <c r="H17" s="98" t="s">
        <v>149</v>
      </c>
      <c r="I17" s="95" t="s">
        <v>150</v>
      </c>
      <c r="J17" s="89" t="s">
        <v>119</v>
      </c>
      <c r="K17" s="88" t="s">
        <v>125</v>
      </c>
      <c r="L17" s="50">
        <v>219.5</v>
      </c>
      <c r="M17" s="51">
        <f t="shared" si="1"/>
        <v>64.55882352941177</v>
      </c>
      <c r="N17" s="52">
        <f t="shared" si="2"/>
        <v>5</v>
      </c>
      <c r="O17" s="50">
        <v>209</v>
      </c>
      <c r="P17" s="51">
        <f t="shared" si="3"/>
        <v>61.470588235294116</v>
      </c>
      <c r="Q17" s="52">
        <f t="shared" si="4"/>
        <v>6</v>
      </c>
      <c r="R17" s="50">
        <v>207</v>
      </c>
      <c r="S17" s="51">
        <f t="shared" si="5"/>
        <v>60.88235294117647</v>
      </c>
      <c r="T17" s="52">
        <f t="shared" si="6"/>
        <v>7</v>
      </c>
      <c r="U17" s="52"/>
      <c r="V17" s="52"/>
      <c r="W17" s="50">
        <f t="shared" si="7"/>
        <v>635.5</v>
      </c>
      <c r="X17" s="53"/>
      <c r="Y17" s="83">
        <f t="shared" si="8"/>
        <v>62.304</v>
      </c>
      <c r="Z17" s="54">
        <v>2</v>
      </c>
    </row>
    <row r="18" spans="1:26" s="37" customFormat="1" ht="33" customHeight="1">
      <c r="A18" s="148">
        <f t="shared" si="0"/>
        <v>8</v>
      </c>
      <c r="B18" s="49"/>
      <c r="C18" s="84"/>
      <c r="D18" s="85" t="s">
        <v>139</v>
      </c>
      <c r="E18" s="3"/>
      <c r="F18" s="144" t="s">
        <v>37</v>
      </c>
      <c r="G18" s="86" t="s">
        <v>140</v>
      </c>
      <c r="H18" s="87" t="s">
        <v>141</v>
      </c>
      <c r="I18" s="95" t="s">
        <v>142</v>
      </c>
      <c r="J18" s="95" t="s">
        <v>143</v>
      </c>
      <c r="K18" s="88" t="s">
        <v>144</v>
      </c>
      <c r="L18" s="50">
        <v>196</v>
      </c>
      <c r="M18" s="51">
        <f t="shared" si="1"/>
        <v>57.64705882352941</v>
      </c>
      <c r="N18" s="52">
        <f t="shared" si="2"/>
        <v>8</v>
      </c>
      <c r="O18" s="50">
        <v>199</v>
      </c>
      <c r="P18" s="51">
        <f t="shared" si="3"/>
        <v>58.529411764705884</v>
      </c>
      <c r="Q18" s="52">
        <f t="shared" si="4"/>
        <v>8</v>
      </c>
      <c r="R18" s="50">
        <v>200</v>
      </c>
      <c r="S18" s="51">
        <f t="shared" si="5"/>
        <v>58.82352941176471</v>
      </c>
      <c r="T18" s="52">
        <f t="shared" si="6"/>
        <v>8</v>
      </c>
      <c r="U18" s="52"/>
      <c r="V18" s="52"/>
      <c r="W18" s="50">
        <f t="shared" si="7"/>
        <v>595</v>
      </c>
      <c r="X18" s="53"/>
      <c r="Y18" s="83">
        <f t="shared" si="8"/>
        <v>58.333</v>
      </c>
      <c r="Z18" s="54" t="s">
        <v>270</v>
      </c>
    </row>
    <row r="19" spans="1:26" s="37" customFormat="1" ht="33" customHeight="1">
      <c r="A19" s="148">
        <f t="shared" si="0"/>
        <v>9</v>
      </c>
      <c r="B19" s="49"/>
      <c r="C19" s="84"/>
      <c r="D19" s="92" t="s">
        <v>126</v>
      </c>
      <c r="E19" s="3"/>
      <c r="F19" s="18" t="s">
        <v>37</v>
      </c>
      <c r="G19" s="86" t="s">
        <v>127</v>
      </c>
      <c r="H19" s="110" t="s">
        <v>128</v>
      </c>
      <c r="I19" s="89" t="s">
        <v>129</v>
      </c>
      <c r="J19" s="89" t="s">
        <v>35</v>
      </c>
      <c r="K19" s="91" t="s">
        <v>125</v>
      </c>
      <c r="L19" s="50">
        <v>180</v>
      </c>
      <c r="M19" s="51">
        <f t="shared" si="1"/>
        <v>52.94117647058824</v>
      </c>
      <c r="N19" s="52">
        <f t="shared" si="2"/>
        <v>9</v>
      </c>
      <c r="O19" s="50">
        <v>181.5</v>
      </c>
      <c r="P19" s="51">
        <f t="shared" si="3"/>
        <v>53.38235294117647</v>
      </c>
      <c r="Q19" s="52">
        <f t="shared" si="4"/>
        <v>9</v>
      </c>
      <c r="R19" s="50">
        <v>181.5</v>
      </c>
      <c r="S19" s="51">
        <f t="shared" si="5"/>
        <v>53.38235294117647</v>
      </c>
      <c r="T19" s="52">
        <f t="shared" si="6"/>
        <v>9</v>
      </c>
      <c r="U19" s="52">
        <v>1</v>
      </c>
      <c r="V19" s="52"/>
      <c r="W19" s="50">
        <f t="shared" si="7"/>
        <v>543</v>
      </c>
      <c r="X19" s="53"/>
      <c r="Y19" s="83">
        <f t="shared" si="8"/>
        <v>52.735</v>
      </c>
      <c r="Z19" s="54" t="s">
        <v>270</v>
      </c>
    </row>
    <row r="20" spans="1:26" s="37" customFormat="1" ht="33" customHeight="1">
      <c r="A20" s="111"/>
      <c r="B20" s="56"/>
      <c r="C20" s="112"/>
      <c r="D20" s="58"/>
      <c r="E20" s="142"/>
      <c r="F20" s="128"/>
      <c r="G20" s="126"/>
      <c r="H20" s="62"/>
      <c r="I20" s="143"/>
      <c r="J20" s="117"/>
      <c r="K20" s="118"/>
      <c r="L20" s="119"/>
      <c r="M20" s="120"/>
      <c r="N20" s="121"/>
      <c r="O20" s="119"/>
      <c r="P20" s="120"/>
      <c r="Q20" s="121"/>
      <c r="R20" s="119"/>
      <c r="S20" s="120"/>
      <c r="T20" s="121"/>
      <c r="U20" s="121"/>
      <c r="V20" s="121"/>
      <c r="W20" s="119"/>
      <c r="X20" s="122"/>
      <c r="Y20" s="66"/>
      <c r="Z20" s="123"/>
    </row>
    <row r="21" spans="1:25" ht="30" customHeight="1">
      <c r="A21" s="1"/>
      <c r="B21" s="1"/>
      <c r="C21" s="1"/>
      <c r="D21" s="1" t="s">
        <v>14</v>
      </c>
      <c r="E21" s="1"/>
      <c r="F21" s="1"/>
      <c r="G21" s="1"/>
      <c r="H21" s="1"/>
      <c r="I21" s="1" t="s">
        <v>271</v>
      </c>
      <c r="J21" s="1"/>
      <c r="K21" s="69"/>
      <c r="L21" s="70"/>
      <c r="M21" s="69"/>
      <c r="N21" s="1"/>
      <c r="O21" s="71"/>
      <c r="P21" s="72"/>
      <c r="Q21" s="1"/>
      <c r="R21" s="71"/>
      <c r="S21" s="72"/>
      <c r="T21" s="1"/>
      <c r="U21" s="1"/>
      <c r="V21" s="1"/>
      <c r="W21" s="1"/>
      <c r="X21" s="1"/>
      <c r="Y21" s="72"/>
    </row>
    <row r="22" spans="1:25" ht="30" customHeight="1">
      <c r="A22" s="1"/>
      <c r="B22" s="1"/>
      <c r="C22" s="1"/>
      <c r="D22" s="1" t="s">
        <v>15</v>
      </c>
      <c r="E22" s="1"/>
      <c r="F22" s="1"/>
      <c r="G22" s="1"/>
      <c r="H22" s="1"/>
      <c r="I22" s="1" t="s">
        <v>154</v>
      </c>
      <c r="J22" s="1"/>
      <c r="K22" s="69"/>
      <c r="L22" s="70"/>
      <c r="M22" s="73"/>
      <c r="O22" s="71"/>
      <c r="P22" s="72"/>
      <c r="Q22" s="1"/>
      <c r="R22" s="71"/>
      <c r="S22" s="72"/>
      <c r="T22" s="1"/>
      <c r="U22" s="1"/>
      <c r="V22" s="1"/>
      <c r="W22" s="1"/>
      <c r="X22" s="1"/>
      <c r="Y22" s="72"/>
    </row>
    <row r="23" spans="11:13" ht="12.75">
      <c r="K23" s="69"/>
      <c r="L23" s="70"/>
      <c r="M23" s="69"/>
    </row>
    <row r="24" spans="11:13" ht="12.75">
      <c r="K24" s="69"/>
      <c r="L24" s="70"/>
      <c r="M24" s="69"/>
    </row>
  </sheetData>
  <sheetProtection/>
  <protectedRanges>
    <protectedRange sqref="K14" name="Диапазон1_3_1_1_3_11_1_1_3_1_3_1_1_1_1_3"/>
  </protectedRanges>
  <mergeCells count="25">
    <mergeCell ref="A7:Z7"/>
    <mergeCell ref="A2:Z2"/>
    <mergeCell ref="A3:Z3"/>
    <mergeCell ref="A4:Z4"/>
    <mergeCell ref="A5:Z5"/>
    <mergeCell ref="A6:Z6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Z9:Z10"/>
    <mergeCell ref="R9:T9"/>
    <mergeCell ref="U9:U10"/>
    <mergeCell ref="V9:V10"/>
    <mergeCell ref="W9:W10"/>
    <mergeCell ref="X9:X10"/>
    <mergeCell ref="Y9:Y10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9"/>
  <sheetViews>
    <sheetView view="pageBreakPreview" zoomScale="75" zoomScaleNormal="50" zoomScaleSheetLayoutView="75" zoomScalePageLayoutView="0" workbookViewId="0" topLeftCell="A2">
      <selection activeCell="D11" sqref="D11:K14"/>
    </sheetView>
  </sheetViews>
  <sheetFormatPr defaultColWidth="9.140625" defaultRowHeight="15"/>
  <cols>
    <col min="1" max="1" width="4.140625" style="38" customWidth="1"/>
    <col min="2" max="2" width="4.7109375" style="38" hidden="1" customWidth="1"/>
    <col min="3" max="3" width="5.421875" style="38" hidden="1" customWidth="1"/>
    <col min="4" max="4" width="19.140625" style="38" customWidth="1"/>
    <col min="5" max="5" width="8.7109375" style="38" customWidth="1"/>
    <col min="6" max="6" width="4.8515625" style="38" customWidth="1"/>
    <col min="7" max="7" width="39.57421875" style="38" customWidth="1"/>
    <col min="8" max="8" width="8.7109375" style="38" customWidth="1"/>
    <col min="9" max="9" width="15.7109375" style="38" customWidth="1"/>
    <col min="10" max="10" width="12.7109375" style="38" hidden="1" customWidth="1"/>
    <col min="11" max="11" width="19.7109375" style="38" customWidth="1"/>
    <col min="12" max="12" width="6.7109375" style="81" customWidth="1"/>
    <col min="13" max="13" width="9.8515625" style="82" customWidth="1"/>
    <col min="14" max="14" width="3.7109375" style="38" customWidth="1"/>
    <col min="15" max="15" width="6.8515625" style="81" customWidth="1"/>
    <col min="16" max="16" width="9.8515625" style="82" customWidth="1"/>
    <col min="17" max="17" width="3.7109375" style="38" customWidth="1"/>
    <col min="18" max="18" width="6.8515625" style="81" customWidth="1"/>
    <col min="19" max="19" width="9.57421875" style="82" customWidth="1"/>
    <col min="20" max="20" width="3.7109375" style="38" customWidth="1"/>
    <col min="21" max="22" width="4.8515625" style="38" customWidth="1"/>
    <col min="23" max="23" width="6.7109375" style="38" customWidth="1"/>
    <col min="24" max="24" width="6.7109375" style="38" hidden="1" customWidth="1"/>
    <col min="25" max="25" width="9.7109375" style="82" customWidth="1"/>
    <col min="26" max="16384" width="9.140625" style="38" customWidth="1"/>
  </cols>
  <sheetData>
    <row r="1" spans="1:25" s="79" customFormat="1" ht="7.5" customHeight="1" hidden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5"/>
      <c r="M1" s="76"/>
      <c r="N1" s="77"/>
      <c r="O1" s="78"/>
      <c r="P1" s="76"/>
      <c r="Q1" s="77"/>
      <c r="R1" s="78"/>
      <c r="S1" s="76"/>
      <c r="T1" s="77"/>
      <c r="Y1" s="80"/>
    </row>
    <row r="2" spans="1:26" s="36" customFormat="1" ht="39" customHeight="1">
      <c r="A2" s="196" t="s">
        <v>320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</row>
    <row r="3" spans="1:26" s="36" customFormat="1" ht="15" customHeight="1">
      <c r="A3" s="197" t="s">
        <v>17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</row>
    <row r="4" spans="1:26" s="36" customFormat="1" ht="19.5" customHeight="1">
      <c r="A4" s="198" t="s">
        <v>18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</row>
    <row r="5" spans="1:26" s="36" customFormat="1" ht="26.25" customHeight="1">
      <c r="A5" s="199" t="s">
        <v>166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</row>
    <row r="6" spans="1:26" s="37" customFormat="1" ht="12">
      <c r="A6" s="200" t="s">
        <v>45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</row>
    <row r="7" spans="1:26" ht="18.75" customHeight="1">
      <c r="A7" s="195" t="s">
        <v>280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</row>
    <row r="8" spans="1:23" s="36" customFormat="1" ht="12.75">
      <c r="A8" s="6" t="s">
        <v>281</v>
      </c>
      <c r="B8" s="40"/>
      <c r="C8" s="41"/>
      <c r="D8" s="41"/>
      <c r="E8" s="41"/>
      <c r="F8" s="41"/>
      <c r="G8" s="41"/>
      <c r="H8" s="41"/>
      <c r="I8" s="41"/>
      <c r="J8" s="41"/>
      <c r="K8" s="42"/>
      <c r="L8" s="43"/>
      <c r="V8" s="6" t="s">
        <v>114</v>
      </c>
      <c r="W8" s="6"/>
    </row>
    <row r="9" spans="1:26" s="45" customFormat="1" ht="19.5" customHeight="1">
      <c r="A9" s="191" t="s">
        <v>32</v>
      </c>
      <c r="B9" s="192" t="s">
        <v>3</v>
      </c>
      <c r="C9" s="189" t="s">
        <v>4</v>
      </c>
      <c r="D9" s="193" t="s">
        <v>19</v>
      </c>
      <c r="E9" s="193" t="s">
        <v>6</v>
      </c>
      <c r="F9" s="191" t="s">
        <v>7</v>
      </c>
      <c r="G9" s="193" t="s">
        <v>20</v>
      </c>
      <c r="H9" s="193" t="s">
        <v>6</v>
      </c>
      <c r="I9" s="193" t="s">
        <v>9</v>
      </c>
      <c r="J9" s="44"/>
      <c r="K9" s="193" t="s">
        <v>11</v>
      </c>
      <c r="L9" s="186" t="s">
        <v>21</v>
      </c>
      <c r="M9" s="186"/>
      <c r="N9" s="186"/>
      <c r="O9" s="186" t="s">
        <v>22</v>
      </c>
      <c r="P9" s="186"/>
      <c r="Q9" s="186"/>
      <c r="R9" s="186" t="s">
        <v>260</v>
      </c>
      <c r="S9" s="186"/>
      <c r="T9" s="186"/>
      <c r="U9" s="187" t="s">
        <v>24</v>
      </c>
      <c r="V9" s="189" t="s">
        <v>25</v>
      </c>
      <c r="W9" s="191" t="s">
        <v>26</v>
      </c>
      <c r="X9" s="192" t="s">
        <v>27</v>
      </c>
      <c r="Y9" s="185" t="s">
        <v>28</v>
      </c>
      <c r="Z9" s="185" t="s">
        <v>29</v>
      </c>
    </row>
    <row r="10" spans="1:26" s="45" customFormat="1" ht="39.75" customHeight="1">
      <c r="A10" s="191"/>
      <c r="B10" s="192"/>
      <c r="C10" s="190"/>
      <c r="D10" s="193"/>
      <c r="E10" s="193"/>
      <c r="F10" s="191"/>
      <c r="G10" s="193"/>
      <c r="H10" s="193"/>
      <c r="I10" s="193"/>
      <c r="J10" s="44"/>
      <c r="K10" s="193"/>
      <c r="L10" s="46" t="s">
        <v>30</v>
      </c>
      <c r="M10" s="47" t="s">
        <v>31</v>
      </c>
      <c r="N10" s="48" t="s">
        <v>32</v>
      </c>
      <c r="O10" s="46" t="s">
        <v>30</v>
      </c>
      <c r="P10" s="47" t="s">
        <v>31</v>
      </c>
      <c r="Q10" s="48" t="s">
        <v>32</v>
      </c>
      <c r="R10" s="46" t="s">
        <v>30</v>
      </c>
      <c r="S10" s="47" t="s">
        <v>31</v>
      </c>
      <c r="T10" s="48" t="s">
        <v>32</v>
      </c>
      <c r="U10" s="188"/>
      <c r="V10" s="190"/>
      <c r="W10" s="191"/>
      <c r="X10" s="192"/>
      <c r="Y10" s="185"/>
      <c r="Z10" s="185"/>
    </row>
    <row r="11" spans="1:26" s="37" customFormat="1" ht="33" customHeight="1">
      <c r="A11" s="148">
        <f>RANK(Y11,Y$11:Y$14,0)</f>
        <v>1</v>
      </c>
      <c r="B11" s="49"/>
      <c r="C11" s="84"/>
      <c r="D11" s="85" t="s">
        <v>121</v>
      </c>
      <c r="E11" s="3"/>
      <c r="F11" s="2">
        <v>2</v>
      </c>
      <c r="G11" s="86" t="s">
        <v>181</v>
      </c>
      <c r="H11" s="87" t="s">
        <v>182</v>
      </c>
      <c r="I11" s="95" t="s">
        <v>142</v>
      </c>
      <c r="J11" s="95" t="s">
        <v>35</v>
      </c>
      <c r="K11" s="91" t="s">
        <v>125</v>
      </c>
      <c r="L11" s="50">
        <v>208</v>
      </c>
      <c r="M11" s="51">
        <f>L11/3</f>
        <v>69.33333333333333</v>
      </c>
      <c r="N11" s="52">
        <f>RANK(M11,M$11:M$14,0)</f>
        <v>1</v>
      </c>
      <c r="O11" s="50">
        <v>199</v>
      </c>
      <c r="P11" s="51">
        <f>O11/3</f>
        <v>66.33333333333333</v>
      </c>
      <c r="Q11" s="52">
        <f>RANK(P11,P$11:P$14,0)</f>
        <v>1</v>
      </c>
      <c r="R11" s="50">
        <v>204.5</v>
      </c>
      <c r="S11" s="51">
        <f>R11/3</f>
        <v>68.16666666666667</v>
      </c>
      <c r="T11" s="52">
        <f>RANK(S11,S$11:S$14,0)</f>
        <v>1</v>
      </c>
      <c r="U11" s="52"/>
      <c r="V11" s="52"/>
      <c r="W11" s="50">
        <f>L11+O11+R11</f>
        <v>611.5</v>
      </c>
      <c r="X11" s="53"/>
      <c r="Y11" s="83">
        <f>ROUND(SUM(M11,P11,S11)/3,3)-IF($U11=1,0.5,IF($U11=2,1.5,0))</f>
        <v>67.944</v>
      </c>
      <c r="Z11" s="54" t="s">
        <v>270</v>
      </c>
    </row>
    <row r="12" spans="1:26" s="37" customFormat="1" ht="33" customHeight="1">
      <c r="A12" s="148">
        <f>RANK(Y12,Y$11:Y$14,0)</f>
        <v>2</v>
      </c>
      <c r="B12" s="49"/>
      <c r="C12" s="84"/>
      <c r="D12" s="92" t="s">
        <v>177</v>
      </c>
      <c r="E12" s="3"/>
      <c r="F12" s="97" t="s">
        <v>37</v>
      </c>
      <c r="G12" s="86" t="s">
        <v>178</v>
      </c>
      <c r="H12" s="93" t="s">
        <v>179</v>
      </c>
      <c r="I12" s="88" t="s">
        <v>180</v>
      </c>
      <c r="J12" s="89" t="s">
        <v>35</v>
      </c>
      <c r="K12" s="88" t="s">
        <v>276</v>
      </c>
      <c r="L12" s="50">
        <v>198.5</v>
      </c>
      <c r="M12" s="51">
        <f>L12/3</f>
        <v>66.16666666666667</v>
      </c>
      <c r="N12" s="52">
        <f>RANK(M12,M$11:M$14,0)</f>
        <v>2</v>
      </c>
      <c r="O12" s="50">
        <v>190.5</v>
      </c>
      <c r="P12" s="51">
        <f>O12/3</f>
        <v>63.5</v>
      </c>
      <c r="Q12" s="52">
        <f>RANK(P12,P$11:P$14,0)</f>
        <v>2</v>
      </c>
      <c r="R12" s="50">
        <v>196</v>
      </c>
      <c r="S12" s="51">
        <f>R12/3</f>
        <v>65.33333333333333</v>
      </c>
      <c r="T12" s="52">
        <f>RANK(S12,S$11:S$14,0)</f>
        <v>2</v>
      </c>
      <c r="U12" s="52"/>
      <c r="V12" s="52"/>
      <c r="W12" s="50">
        <f>L12+O12+R12</f>
        <v>585</v>
      </c>
      <c r="X12" s="53"/>
      <c r="Y12" s="83">
        <f>ROUND(SUM(M12,P12,S12)/3,3)-IF($U12=1,0.5,IF($U12=2,1.5,0))</f>
        <v>65</v>
      </c>
      <c r="Z12" s="54" t="s">
        <v>270</v>
      </c>
    </row>
    <row r="13" spans="1:26" s="37" customFormat="1" ht="33" customHeight="1">
      <c r="A13" s="148">
        <f>RANK(Y13,Y$11:Y$14,0)</f>
        <v>3</v>
      </c>
      <c r="B13" s="49"/>
      <c r="C13" s="84"/>
      <c r="D13" s="85" t="s">
        <v>172</v>
      </c>
      <c r="E13" s="3"/>
      <c r="F13" s="32" t="s">
        <v>37</v>
      </c>
      <c r="G13" s="86" t="s">
        <v>173</v>
      </c>
      <c r="H13" s="107" t="s">
        <v>174</v>
      </c>
      <c r="I13" s="88" t="s">
        <v>175</v>
      </c>
      <c r="J13" s="89" t="s">
        <v>176</v>
      </c>
      <c r="K13" s="88" t="s">
        <v>275</v>
      </c>
      <c r="L13" s="50">
        <v>194.5</v>
      </c>
      <c r="M13" s="51">
        <f>L13/3</f>
        <v>64.83333333333333</v>
      </c>
      <c r="N13" s="52">
        <f>RANK(M13,M$11:M$14,0)</f>
        <v>3</v>
      </c>
      <c r="O13" s="50">
        <v>187.5</v>
      </c>
      <c r="P13" s="51">
        <f>O13/3</f>
        <v>62.5</v>
      </c>
      <c r="Q13" s="52">
        <f>RANK(P13,P$11:P$14,0)</f>
        <v>3</v>
      </c>
      <c r="R13" s="50">
        <v>193</v>
      </c>
      <c r="S13" s="51">
        <f>R13/3</f>
        <v>64.33333333333333</v>
      </c>
      <c r="T13" s="52">
        <f>RANK(S13,S$11:S$14,0)</f>
        <v>3</v>
      </c>
      <c r="U13" s="52"/>
      <c r="V13" s="52"/>
      <c r="W13" s="50">
        <f>L13+O13+R13</f>
        <v>575</v>
      </c>
      <c r="X13" s="53"/>
      <c r="Y13" s="83">
        <f>ROUND(SUM(M13,P13,S13)/3,3)-IF($U13=1,0.5,IF($U13=2,1.5,0))</f>
        <v>63.889</v>
      </c>
      <c r="Z13" s="54" t="s">
        <v>270</v>
      </c>
    </row>
    <row r="14" spans="1:26" s="37" customFormat="1" ht="33" customHeight="1">
      <c r="A14" s="148">
        <f>RANK(Y14,Y$11:Y$14,0)</f>
        <v>4</v>
      </c>
      <c r="B14" s="49"/>
      <c r="C14" s="84"/>
      <c r="D14" s="85" t="s">
        <v>167</v>
      </c>
      <c r="E14" s="3"/>
      <c r="F14" s="2">
        <v>2</v>
      </c>
      <c r="G14" s="86" t="s">
        <v>168</v>
      </c>
      <c r="H14" s="106" t="s">
        <v>169</v>
      </c>
      <c r="I14" s="95" t="s">
        <v>170</v>
      </c>
      <c r="J14" s="95" t="s">
        <v>163</v>
      </c>
      <c r="K14" s="88" t="s">
        <v>171</v>
      </c>
      <c r="L14" s="50">
        <v>183.5</v>
      </c>
      <c r="M14" s="51">
        <f>L14/3</f>
        <v>61.166666666666664</v>
      </c>
      <c r="N14" s="52">
        <f>RANK(M14,M$11:M$14,0)</f>
        <v>4</v>
      </c>
      <c r="O14" s="50">
        <v>172.5</v>
      </c>
      <c r="P14" s="51">
        <f>O14/3</f>
        <v>57.5</v>
      </c>
      <c r="Q14" s="52">
        <f>RANK(P14,P$11:P$14,0)</f>
        <v>4</v>
      </c>
      <c r="R14" s="50">
        <v>176.5</v>
      </c>
      <c r="S14" s="51">
        <f>R14/3</f>
        <v>58.833333333333336</v>
      </c>
      <c r="T14" s="52">
        <f>RANK(S14,S$11:S$14,0)</f>
        <v>4</v>
      </c>
      <c r="U14" s="52">
        <v>1</v>
      </c>
      <c r="V14" s="52">
        <v>1</v>
      </c>
      <c r="W14" s="50">
        <f>L14+O14+R14</f>
        <v>532.5</v>
      </c>
      <c r="X14" s="53"/>
      <c r="Y14" s="83">
        <f>ROUND(SUM(M14,P14,S14)/3,3)-IF($U14=1,0.5,IF($U14=2,1.5,0))</f>
        <v>58.667</v>
      </c>
      <c r="Z14" s="54" t="s">
        <v>270</v>
      </c>
    </row>
    <row r="15" spans="1:26" s="37" customFormat="1" ht="33" customHeight="1">
      <c r="A15" s="149"/>
      <c r="B15" s="56"/>
      <c r="C15" s="112"/>
      <c r="D15" s="58"/>
      <c r="E15" s="59"/>
      <c r="F15" s="60"/>
      <c r="G15" s="115"/>
      <c r="H15" s="127"/>
      <c r="I15" s="116"/>
      <c r="J15" s="116"/>
      <c r="K15" s="147"/>
      <c r="L15" s="119"/>
      <c r="M15" s="120"/>
      <c r="N15" s="121"/>
      <c r="O15" s="119"/>
      <c r="P15" s="120"/>
      <c r="Q15" s="121"/>
      <c r="R15" s="119"/>
      <c r="S15" s="120"/>
      <c r="T15" s="121"/>
      <c r="U15" s="121"/>
      <c r="V15" s="121"/>
      <c r="W15" s="119"/>
      <c r="X15" s="122"/>
      <c r="Y15" s="66"/>
      <c r="Z15" s="123"/>
    </row>
    <row r="16" spans="1:25" ht="30" customHeight="1">
      <c r="A16" s="1"/>
      <c r="B16" s="1"/>
      <c r="C16" s="1"/>
      <c r="D16" s="1" t="s">
        <v>14</v>
      </c>
      <c r="E16" s="1"/>
      <c r="F16" s="1"/>
      <c r="G16" s="1"/>
      <c r="H16" s="1"/>
      <c r="I16" s="1" t="s">
        <v>271</v>
      </c>
      <c r="J16" s="1"/>
      <c r="K16" s="69"/>
      <c r="L16" s="70"/>
      <c r="M16" s="69"/>
      <c r="N16" s="1"/>
      <c r="O16" s="71"/>
      <c r="P16" s="72"/>
      <c r="Q16" s="1"/>
      <c r="R16" s="71"/>
      <c r="S16" s="72"/>
      <c r="T16" s="1"/>
      <c r="U16" s="1"/>
      <c r="V16" s="1"/>
      <c r="W16" s="1"/>
      <c r="X16" s="1"/>
      <c r="Y16" s="72"/>
    </row>
    <row r="17" spans="1:25" ht="30" customHeight="1">
      <c r="A17" s="1"/>
      <c r="B17" s="1"/>
      <c r="C17" s="1"/>
      <c r="D17" s="1" t="s">
        <v>15</v>
      </c>
      <c r="E17" s="1"/>
      <c r="F17" s="1"/>
      <c r="G17" s="1"/>
      <c r="H17" s="1"/>
      <c r="I17" s="1" t="s">
        <v>154</v>
      </c>
      <c r="J17" s="1"/>
      <c r="K17" s="69"/>
      <c r="L17" s="70"/>
      <c r="M17" s="73"/>
      <c r="O17" s="71"/>
      <c r="P17" s="72"/>
      <c r="Q17" s="1"/>
      <c r="R17" s="71"/>
      <c r="S17" s="72"/>
      <c r="T17" s="1"/>
      <c r="U17" s="1"/>
      <c r="V17" s="1"/>
      <c r="W17" s="1"/>
      <c r="X17" s="1"/>
      <c r="Y17" s="72"/>
    </row>
    <row r="18" spans="11:13" ht="12.75">
      <c r="K18" s="69"/>
      <c r="L18" s="70"/>
      <c r="M18" s="69"/>
    </row>
    <row r="19" spans="11:13" ht="12.75">
      <c r="K19" s="69"/>
      <c r="L19" s="70"/>
      <c r="M19" s="69"/>
    </row>
  </sheetData>
  <sheetProtection/>
  <mergeCells count="25">
    <mergeCell ref="A7:Z7"/>
    <mergeCell ref="A2:Z2"/>
    <mergeCell ref="A3:Z3"/>
    <mergeCell ref="A4:Z4"/>
    <mergeCell ref="A5:Z5"/>
    <mergeCell ref="A6:Z6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Z9:Z10"/>
    <mergeCell ref="R9:T9"/>
    <mergeCell ref="U9:U10"/>
    <mergeCell ref="V9:V10"/>
    <mergeCell ref="W9:W10"/>
    <mergeCell ref="X9:X10"/>
    <mergeCell ref="Y9:Y10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1"/>
  <sheetViews>
    <sheetView view="pageBreakPreview" zoomScale="75" zoomScaleNormal="50" zoomScaleSheetLayoutView="75" zoomScalePageLayoutView="0" workbookViewId="0" topLeftCell="A2">
      <selection activeCell="D11" sqref="D11:K16"/>
    </sheetView>
  </sheetViews>
  <sheetFormatPr defaultColWidth="9.140625" defaultRowHeight="15"/>
  <cols>
    <col min="1" max="1" width="4.140625" style="38" customWidth="1"/>
    <col min="2" max="2" width="4.7109375" style="38" hidden="1" customWidth="1"/>
    <col min="3" max="3" width="5.421875" style="38" hidden="1" customWidth="1"/>
    <col min="4" max="4" width="19.140625" style="38" customWidth="1"/>
    <col min="5" max="5" width="8.7109375" style="38" customWidth="1"/>
    <col min="6" max="6" width="4.8515625" style="38" customWidth="1"/>
    <col min="7" max="7" width="39.57421875" style="38" customWidth="1"/>
    <col min="8" max="8" width="8.7109375" style="38" customWidth="1"/>
    <col min="9" max="9" width="15.7109375" style="38" customWidth="1"/>
    <col min="10" max="10" width="12.7109375" style="38" hidden="1" customWidth="1"/>
    <col min="11" max="11" width="19.7109375" style="38" customWidth="1"/>
    <col min="12" max="12" width="6.7109375" style="81" customWidth="1"/>
    <col min="13" max="13" width="9.8515625" style="82" customWidth="1"/>
    <col min="14" max="14" width="3.7109375" style="38" customWidth="1"/>
    <col min="15" max="15" width="6.8515625" style="81" customWidth="1"/>
    <col min="16" max="16" width="9.8515625" style="82" customWidth="1"/>
    <col min="17" max="17" width="3.7109375" style="38" customWidth="1"/>
    <col min="18" max="18" width="6.8515625" style="81" customWidth="1"/>
    <col min="19" max="19" width="9.57421875" style="82" customWidth="1"/>
    <col min="20" max="20" width="3.7109375" style="38" customWidth="1"/>
    <col min="21" max="22" width="4.8515625" style="38" customWidth="1"/>
    <col min="23" max="23" width="6.7109375" style="38" customWidth="1"/>
    <col min="24" max="24" width="6.7109375" style="38" hidden="1" customWidth="1"/>
    <col min="25" max="25" width="9.7109375" style="82" customWidth="1"/>
    <col min="26" max="16384" width="9.140625" style="38" customWidth="1"/>
  </cols>
  <sheetData>
    <row r="1" spans="1:25" s="79" customFormat="1" ht="7.5" customHeight="1" hidden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5"/>
      <c r="M1" s="76"/>
      <c r="N1" s="77"/>
      <c r="O1" s="78"/>
      <c r="P1" s="76"/>
      <c r="Q1" s="77"/>
      <c r="R1" s="78"/>
      <c r="S1" s="76"/>
      <c r="T1" s="77"/>
      <c r="Y1" s="80"/>
    </row>
    <row r="2" spans="1:26" s="36" customFormat="1" ht="39" customHeight="1">
      <c r="A2" s="196" t="s">
        <v>320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</row>
    <row r="3" spans="1:26" s="36" customFormat="1" ht="15" customHeight="1">
      <c r="A3" s="197" t="s">
        <v>17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</row>
    <row r="4" spans="1:26" s="36" customFormat="1" ht="19.5" customHeight="1">
      <c r="A4" s="198" t="s">
        <v>18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</row>
    <row r="5" spans="1:26" s="36" customFormat="1" ht="26.25" customHeight="1">
      <c r="A5" s="199" t="s">
        <v>166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</row>
    <row r="6" spans="1:26" s="37" customFormat="1" ht="12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</row>
    <row r="7" spans="1:26" ht="18.75" customHeight="1">
      <c r="A7" s="195" t="s">
        <v>280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</row>
    <row r="8" spans="1:23" s="36" customFormat="1" ht="12.75">
      <c r="A8" s="6" t="s">
        <v>281</v>
      </c>
      <c r="B8" s="40"/>
      <c r="C8" s="41"/>
      <c r="D8" s="41"/>
      <c r="E8" s="41"/>
      <c r="F8" s="41"/>
      <c r="G8" s="41"/>
      <c r="H8" s="41"/>
      <c r="I8" s="41"/>
      <c r="J8" s="41"/>
      <c r="K8" s="42"/>
      <c r="L8" s="43"/>
      <c r="V8" s="6" t="s">
        <v>114</v>
      </c>
      <c r="W8" s="6"/>
    </row>
    <row r="9" spans="1:26" s="45" customFormat="1" ht="19.5" customHeight="1">
      <c r="A9" s="191" t="s">
        <v>32</v>
      </c>
      <c r="B9" s="192" t="s">
        <v>3</v>
      </c>
      <c r="C9" s="189" t="s">
        <v>4</v>
      </c>
      <c r="D9" s="193" t="s">
        <v>19</v>
      </c>
      <c r="E9" s="193" t="s">
        <v>6</v>
      </c>
      <c r="F9" s="191" t="s">
        <v>7</v>
      </c>
      <c r="G9" s="193" t="s">
        <v>20</v>
      </c>
      <c r="H9" s="193" t="s">
        <v>6</v>
      </c>
      <c r="I9" s="193" t="s">
        <v>9</v>
      </c>
      <c r="J9" s="146"/>
      <c r="K9" s="193" t="s">
        <v>11</v>
      </c>
      <c r="L9" s="186" t="s">
        <v>21</v>
      </c>
      <c r="M9" s="186"/>
      <c r="N9" s="186"/>
      <c r="O9" s="186" t="s">
        <v>22</v>
      </c>
      <c r="P9" s="186"/>
      <c r="Q9" s="186"/>
      <c r="R9" s="186" t="s">
        <v>260</v>
      </c>
      <c r="S9" s="186"/>
      <c r="T9" s="186"/>
      <c r="U9" s="187" t="s">
        <v>24</v>
      </c>
      <c r="V9" s="189" t="s">
        <v>25</v>
      </c>
      <c r="W9" s="191" t="s">
        <v>26</v>
      </c>
      <c r="X9" s="192" t="s">
        <v>27</v>
      </c>
      <c r="Y9" s="185" t="s">
        <v>28</v>
      </c>
      <c r="Z9" s="185" t="s">
        <v>29</v>
      </c>
    </row>
    <row r="10" spans="1:26" s="45" customFormat="1" ht="39.75" customHeight="1">
      <c r="A10" s="191"/>
      <c r="B10" s="192"/>
      <c r="C10" s="190"/>
      <c r="D10" s="193"/>
      <c r="E10" s="193"/>
      <c r="F10" s="191"/>
      <c r="G10" s="193"/>
      <c r="H10" s="193"/>
      <c r="I10" s="193"/>
      <c r="J10" s="146"/>
      <c r="K10" s="193"/>
      <c r="L10" s="46" t="s">
        <v>30</v>
      </c>
      <c r="M10" s="47" t="s">
        <v>31</v>
      </c>
      <c r="N10" s="48" t="s">
        <v>32</v>
      </c>
      <c r="O10" s="46" t="s">
        <v>30</v>
      </c>
      <c r="P10" s="47" t="s">
        <v>31</v>
      </c>
      <c r="Q10" s="48" t="s">
        <v>32</v>
      </c>
      <c r="R10" s="46" t="s">
        <v>30</v>
      </c>
      <c r="S10" s="47" t="s">
        <v>31</v>
      </c>
      <c r="T10" s="48" t="s">
        <v>32</v>
      </c>
      <c r="U10" s="188"/>
      <c r="V10" s="190"/>
      <c r="W10" s="191"/>
      <c r="X10" s="192"/>
      <c r="Y10" s="185"/>
      <c r="Z10" s="185"/>
    </row>
    <row r="11" spans="1:26" s="37" customFormat="1" ht="33" customHeight="1">
      <c r="A11" s="148">
        <f aca="true" t="shared" si="0" ref="A11:A16">RANK(Y11,Y$11:Y$16,0)</f>
        <v>1</v>
      </c>
      <c r="B11" s="49"/>
      <c r="C11" s="84"/>
      <c r="D11" s="145" t="s">
        <v>192</v>
      </c>
      <c r="E11" s="3"/>
      <c r="F11" s="5">
        <v>2</v>
      </c>
      <c r="G11" s="152" t="s">
        <v>193</v>
      </c>
      <c r="H11" s="94" t="s">
        <v>194</v>
      </c>
      <c r="I11" s="90" t="s">
        <v>146</v>
      </c>
      <c r="J11" s="90" t="s">
        <v>290</v>
      </c>
      <c r="K11" s="153" t="s">
        <v>144</v>
      </c>
      <c r="L11" s="50">
        <v>202</v>
      </c>
      <c r="M11" s="51">
        <f aca="true" t="shared" si="1" ref="M11:M16">L11/3</f>
        <v>67.33333333333333</v>
      </c>
      <c r="N11" s="52">
        <f aca="true" t="shared" si="2" ref="N11:N16">RANK(M11,M$11:M$16,0)</f>
        <v>1</v>
      </c>
      <c r="O11" s="50">
        <v>192.5</v>
      </c>
      <c r="P11" s="51">
        <f aca="true" t="shared" si="3" ref="P11:P16">O11/3</f>
        <v>64.16666666666667</v>
      </c>
      <c r="Q11" s="52">
        <f aca="true" t="shared" si="4" ref="Q11:Q16">RANK(P11,P$11:P$16,0)</f>
        <v>1</v>
      </c>
      <c r="R11" s="50">
        <v>197.5</v>
      </c>
      <c r="S11" s="51">
        <f aca="true" t="shared" si="5" ref="S11:S16">R11/3</f>
        <v>65.83333333333333</v>
      </c>
      <c r="T11" s="52">
        <f aca="true" t="shared" si="6" ref="T11:T16">RANK(S11,S$11:S$16,0)</f>
        <v>2</v>
      </c>
      <c r="U11" s="52"/>
      <c r="V11" s="52"/>
      <c r="W11" s="50">
        <f aca="true" t="shared" si="7" ref="W11:W16">L11+O11+R11</f>
        <v>592</v>
      </c>
      <c r="X11" s="53"/>
      <c r="Y11" s="83">
        <f aca="true" t="shared" si="8" ref="Y11:Y16">ROUND(SUM(M11,P11,S11)/3,3)-IF($U11=1,0.5,IF($U11=2,1.5,0))</f>
        <v>65.778</v>
      </c>
      <c r="Z11" s="54" t="s">
        <v>34</v>
      </c>
    </row>
    <row r="12" spans="1:26" s="37" customFormat="1" ht="33" customHeight="1">
      <c r="A12" s="148">
        <f t="shared" si="0"/>
        <v>2</v>
      </c>
      <c r="B12" s="49"/>
      <c r="C12" s="84"/>
      <c r="D12" s="85" t="s">
        <v>195</v>
      </c>
      <c r="E12" s="3"/>
      <c r="F12" s="2" t="s">
        <v>37</v>
      </c>
      <c r="G12" s="86" t="s">
        <v>196</v>
      </c>
      <c r="H12" s="94" t="s">
        <v>197</v>
      </c>
      <c r="I12" s="89" t="s">
        <v>198</v>
      </c>
      <c r="J12" s="89" t="s">
        <v>199</v>
      </c>
      <c r="K12" s="91" t="s">
        <v>125</v>
      </c>
      <c r="L12" s="50">
        <v>188.5</v>
      </c>
      <c r="M12" s="51">
        <f t="shared" si="1"/>
        <v>62.833333333333336</v>
      </c>
      <c r="N12" s="52">
        <f t="shared" si="2"/>
        <v>4</v>
      </c>
      <c r="O12" s="50">
        <v>191.5</v>
      </c>
      <c r="P12" s="51">
        <f t="shared" si="3"/>
        <v>63.833333333333336</v>
      </c>
      <c r="Q12" s="52">
        <f t="shared" si="4"/>
        <v>2</v>
      </c>
      <c r="R12" s="50">
        <v>198</v>
      </c>
      <c r="S12" s="51">
        <f t="shared" si="5"/>
        <v>66</v>
      </c>
      <c r="T12" s="52">
        <f t="shared" si="6"/>
        <v>1</v>
      </c>
      <c r="U12" s="52"/>
      <c r="V12" s="52"/>
      <c r="W12" s="50">
        <f t="shared" si="7"/>
        <v>578</v>
      </c>
      <c r="X12" s="53"/>
      <c r="Y12" s="83">
        <f t="shared" si="8"/>
        <v>64.222</v>
      </c>
      <c r="Z12" s="54" t="s">
        <v>34</v>
      </c>
    </row>
    <row r="13" spans="1:26" s="37" customFormat="1" ht="33" customHeight="1">
      <c r="A13" s="148">
        <f t="shared" si="0"/>
        <v>3</v>
      </c>
      <c r="B13" s="49"/>
      <c r="C13" s="84"/>
      <c r="D13" s="85" t="s">
        <v>183</v>
      </c>
      <c r="E13" s="3" t="s">
        <v>184</v>
      </c>
      <c r="F13" s="2" t="s">
        <v>37</v>
      </c>
      <c r="G13" s="100" t="s">
        <v>267</v>
      </c>
      <c r="H13" s="87" t="s">
        <v>268</v>
      </c>
      <c r="I13" s="101" t="s">
        <v>269</v>
      </c>
      <c r="J13" s="109" t="s">
        <v>188</v>
      </c>
      <c r="K13" s="91" t="s">
        <v>125</v>
      </c>
      <c r="L13" s="50">
        <v>192</v>
      </c>
      <c r="M13" s="51">
        <f t="shared" si="1"/>
        <v>64</v>
      </c>
      <c r="N13" s="52">
        <f t="shared" si="2"/>
        <v>2</v>
      </c>
      <c r="O13" s="50">
        <v>188</v>
      </c>
      <c r="P13" s="51">
        <f t="shared" si="3"/>
        <v>62.666666666666664</v>
      </c>
      <c r="Q13" s="52">
        <f t="shared" si="4"/>
        <v>3</v>
      </c>
      <c r="R13" s="50">
        <v>194.5</v>
      </c>
      <c r="S13" s="51">
        <f t="shared" si="5"/>
        <v>64.83333333333333</v>
      </c>
      <c r="T13" s="52">
        <f t="shared" si="6"/>
        <v>3</v>
      </c>
      <c r="U13" s="52"/>
      <c r="V13" s="52"/>
      <c r="W13" s="50">
        <f t="shared" si="7"/>
        <v>574.5</v>
      </c>
      <c r="X13" s="53"/>
      <c r="Y13" s="83">
        <f t="shared" si="8"/>
        <v>63.833</v>
      </c>
      <c r="Z13" s="54" t="s">
        <v>34</v>
      </c>
    </row>
    <row r="14" spans="1:26" s="37" customFormat="1" ht="33" customHeight="1">
      <c r="A14" s="148">
        <f t="shared" si="0"/>
        <v>4</v>
      </c>
      <c r="B14" s="49"/>
      <c r="C14" s="84"/>
      <c r="D14" s="85" t="s">
        <v>189</v>
      </c>
      <c r="E14" s="3"/>
      <c r="F14" s="97" t="s">
        <v>37</v>
      </c>
      <c r="G14" s="104" t="s">
        <v>190</v>
      </c>
      <c r="H14" s="96" t="s">
        <v>191</v>
      </c>
      <c r="I14" s="105" t="s">
        <v>163</v>
      </c>
      <c r="J14" s="105" t="s">
        <v>163</v>
      </c>
      <c r="K14" s="153" t="s">
        <v>164</v>
      </c>
      <c r="L14" s="50">
        <v>190.5</v>
      </c>
      <c r="M14" s="51">
        <f t="shared" si="1"/>
        <v>63.5</v>
      </c>
      <c r="N14" s="52">
        <f t="shared" si="2"/>
        <v>3</v>
      </c>
      <c r="O14" s="50">
        <v>187.5</v>
      </c>
      <c r="P14" s="51">
        <f t="shared" si="3"/>
        <v>62.5</v>
      </c>
      <c r="Q14" s="52">
        <f t="shared" si="4"/>
        <v>4</v>
      </c>
      <c r="R14" s="50">
        <v>194</v>
      </c>
      <c r="S14" s="51">
        <f t="shared" si="5"/>
        <v>64.66666666666667</v>
      </c>
      <c r="T14" s="52">
        <f t="shared" si="6"/>
        <v>4</v>
      </c>
      <c r="U14" s="52"/>
      <c r="V14" s="52"/>
      <c r="W14" s="50">
        <f t="shared" si="7"/>
        <v>572</v>
      </c>
      <c r="X14" s="53"/>
      <c r="Y14" s="83">
        <f t="shared" si="8"/>
        <v>63.556</v>
      </c>
      <c r="Z14" s="54" t="s">
        <v>34</v>
      </c>
    </row>
    <row r="15" spans="1:26" s="37" customFormat="1" ht="33" customHeight="1">
      <c r="A15" s="148">
        <f t="shared" si="0"/>
        <v>5</v>
      </c>
      <c r="B15" s="49"/>
      <c r="C15" s="84"/>
      <c r="D15" s="145" t="s">
        <v>192</v>
      </c>
      <c r="E15" s="3"/>
      <c r="F15" s="5">
        <v>2</v>
      </c>
      <c r="G15" s="86" t="s">
        <v>277</v>
      </c>
      <c r="H15" s="96" t="s">
        <v>278</v>
      </c>
      <c r="I15" s="89" t="s">
        <v>279</v>
      </c>
      <c r="J15" s="89" t="s">
        <v>290</v>
      </c>
      <c r="K15" s="91" t="s">
        <v>125</v>
      </c>
      <c r="L15" s="50">
        <v>179</v>
      </c>
      <c r="M15" s="51">
        <f t="shared" si="1"/>
        <v>59.666666666666664</v>
      </c>
      <c r="N15" s="52">
        <f t="shared" si="2"/>
        <v>5</v>
      </c>
      <c r="O15" s="50">
        <v>183</v>
      </c>
      <c r="P15" s="51">
        <f t="shared" si="3"/>
        <v>61</v>
      </c>
      <c r="Q15" s="52">
        <f t="shared" si="4"/>
        <v>6</v>
      </c>
      <c r="R15" s="50">
        <v>186.5</v>
      </c>
      <c r="S15" s="51">
        <f t="shared" si="5"/>
        <v>62.166666666666664</v>
      </c>
      <c r="T15" s="52">
        <f t="shared" si="6"/>
        <v>5</v>
      </c>
      <c r="U15" s="52"/>
      <c r="V15" s="52"/>
      <c r="W15" s="50">
        <f t="shared" si="7"/>
        <v>548.5</v>
      </c>
      <c r="X15" s="53"/>
      <c r="Y15" s="83">
        <f t="shared" si="8"/>
        <v>60.944</v>
      </c>
      <c r="Z15" s="54" t="s">
        <v>40</v>
      </c>
    </row>
    <row r="16" spans="1:26" s="37" customFormat="1" ht="33" customHeight="1">
      <c r="A16" s="148">
        <f t="shared" si="0"/>
        <v>6</v>
      </c>
      <c r="B16" s="49"/>
      <c r="C16" s="84"/>
      <c r="D16" s="85" t="s">
        <v>183</v>
      </c>
      <c r="E16" s="3" t="s">
        <v>184</v>
      </c>
      <c r="F16" s="2" t="s">
        <v>37</v>
      </c>
      <c r="G16" s="100" t="s">
        <v>185</v>
      </c>
      <c r="H16" s="87" t="s">
        <v>186</v>
      </c>
      <c r="I16" s="101" t="s">
        <v>187</v>
      </c>
      <c r="J16" s="109" t="s">
        <v>188</v>
      </c>
      <c r="K16" s="91" t="s">
        <v>125</v>
      </c>
      <c r="L16" s="50">
        <v>172</v>
      </c>
      <c r="M16" s="51">
        <f t="shared" si="1"/>
        <v>57.333333333333336</v>
      </c>
      <c r="N16" s="52">
        <f t="shared" si="2"/>
        <v>6</v>
      </c>
      <c r="O16" s="50">
        <v>185</v>
      </c>
      <c r="P16" s="51">
        <f t="shared" si="3"/>
        <v>61.666666666666664</v>
      </c>
      <c r="Q16" s="52">
        <f t="shared" si="4"/>
        <v>5</v>
      </c>
      <c r="R16" s="50">
        <v>177.5</v>
      </c>
      <c r="S16" s="51">
        <f t="shared" si="5"/>
        <v>59.166666666666664</v>
      </c>
      <c r="T16" s="52">
        <f t="shared" si="6"/>
        <v>6</v>
      </c>
      <c r="U16" s="52">
        <v>1</v>
      </c>
      <c r="V16" s="52"/>
      <c r="W16" s="50">
        <f t="shared" si="7"/>
        <v>534.5</v>
      </c>
      <c r="X16" s="53"/>
      <c r="Y16" s="83">
        <f t="shared" si="8"/>
        <v>58.889</v>
      </c>
      <c r="Z16" s="54" t="s">
        <v>270</v>
      </c>
    </row>
    <row r="17" spans="1:26" s="37" customFormat="1" ht="33" customHeight="1">
      <c r="A17" s="149"/>
      <c r="B17" s="56"/>
      <c r="C17" s="112"/>
      <c r="D17" s="58"/>
      <c r="E17" s="59"/>
      <c r="F17" s="60"/>
      <c r="G17" s="115"/>
      <c r="H17" s="127"/>
      <c r="I17" s="116"/>
      <c r="J17" s="116"/>
      <c r="K17" s="147"/>
      <c r="L17" s="119"/>
      <c r="M17" s="120"/>
      <c r="N17" s="121"/>
      <c r="O17" s="119"/>
      <c r="P17" s="120"/>
      <c r="Q17" s="121"/>
      <c r="R17" s="119"/>
      <c r="S17" s="120"/>
      <c r="T17" s="121"/>
      <c r="U17" s="121"/>
      <c r="V17" s="121"/>
      <c r="W17" s="119"/>
      <c r="X17" s="122"/>
      <c r="Y17" s="66"/>
      <c r="Z17" s="123"/>
    </row>
    <row r="18" spans="1:25" ht="30" customHeight="1">
      <c r="A18" s="1"/>
      <c r="B18" s="1"/>
      <c r="C18" s="1"/>
      <c r="D18" s="1" t="s">
        <v>14</v>
      </c>
      <c r="E18" s="1"/>
      <c r="F18" s="1"/>
      <c r="G18" s="1"/>
      <c r="H18" s="1"/>
      <c r="I18" s="1" t="s">
        <v>271</v>
      </c>
      <c r="J18" s="1"/>
      <c r="K18" s="69"/>
      <c r="L18" s="70"/>
      <c r="M18" s="69"/>
      <c r="N18" s="1"/>
      <c r="O18" s="71"/>
      <c r="P18" s="72"/>
      <c r="Q18" s="1"/>
      <c r="R18" s="71"/>
      <c r="S18" s="72"/>
      <c r="T18" s="1"/>
      <c r="U18" s="1"/>
      <c r="V18" s="1"/>
      <c r="W18" s="1"/>
      <c r="X18" s="1"/>
      <c r="Y18" s="72"/>
    </row>
    <row r="19" spans="1:25" ht="30" customHeight="1">
      <c r="A19" s="1"/>
      <c r="B19" s="1"/>
      <c r="C19" s="1"/>
      <c r="D19" s="1" t="s">
        <v>15</v>
      </c>
      <c r="E19" s="1"/>
      <c r="F19" s="1"/>
      <c r="G19" s="1"/>
      <c r="H19" s="1"/>
      <c r="I19" s="1" t="s">
        <v>154</v>
      </c>
      <c r="J19" s="1"/>
      <c r="K19" s="69"/>
      <c r="L19" s="70"/>
      <c r="M19" s="73"/>
      <c r="O19" s="71"/>
      <c r="P19" s="72"/>
      <c r="Q19" s="1"/>
      <c r="R19" s="71"/>
      <c r="S19" s="72"/>
      <c r="T19" s="1"/>
      <c r="U19" s="1"/>
      <c r="V19" s="1"/>
      <c r="W19" s="1"/>
      <c r="X19" s="1"/>
      <c r="Y19" s="72"/>
    </row>
    <row r="20" spans="11:13" ht="12.75">
      <c r="K20" s="69"/>
      <c r="L20" s="70"/>
      <c r="M20" s="69"/>
    </row>
    <row r="21" spans="11:13" ht="12.75">
      <c r="K21" s="69"/>
      <c r="L21" s="70"/>
      <c r="M21" s="69"/>
    </row>
  </sheetData>
  <sheetProtection/>
  <protectedRanges>
    <protectedRange sqref="K11" name="Диапазон1_3_1_1_3_11_1_1_3_1_3_1_1_1_1_3_1"/>
  </protectedRanges>
  <mergeCells count="25">
    <mergeCell ref="A7:Z7"/>
    <mergeCell ref="A2:Z2"/>
    <mergeCell ref="A3:Z3"/>
    <mergeCell ref="A4:Z4"/>
    <mergeCell ref="A5:Z5"/>
    <mergeCell ref="A6:Z6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Z9:Z10"/>
    <mergeCell ref="R9:T9"/>
    <mergeCell ref="U9:U10"/>
    <mergeCell ref="V9:V10"/>
    <mergeCell ref="W9:W10"/>
    <mergeCell ref="X9:X10"/>
    <mergeCell ref="Y9:Y10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0"/>
  <sheetViews>
    <sheetView view="pageBreakPreview" zoomScale="75" zoomScaleNormal="50" zoomScaleSheetLayoutView="75" zoomScalePageLayoutView="0" workbookViewId="0" topLeftCell="A14">
      <selection activeCell="D25" sqref="D25:K25"/>
    </sheetView>
  </sheetViews>
  <sheetFormatPr defaultColWidth="9.140625" defaultRowHeight="15"/>
  <cols>
    <col min="1" max="1" width="4.140625" style="38" customWidth="1"/>
    <col min="2" max="2" width="4.7109375" style="38" hidden="1" customWidth="1"/>
    <col min="3" max="3" width="5.421875" style="38" hidden="1" customWidth="1"/>
    <col min="4" max="4" width="19.140625" style="38" customWidth="1"/>
    <col min="5" max="5" width="8.7109375" style="38" customWidth="1"/>
    <col min="6" max="6" width="4.8515625" style="38" customWidth="1"/>
    <col min="7" max="7" width="39.57421875" style="38" customWidth="1"/>
    <col min="8" max="8" width="8.7109375" style="38" customWidth="1"/>
    <col min="9" max="9" width="15.7109375" style="38" customWidth="1"/>
    <col min="10" max="10" width="12.7109375" style="38" hidden="1" customWidth="1"/>
    <col min="11" max="11" width="19.7109375" style="38" customWidth="1"/>
    <col min="12" max="12" width="6.7109375" style="81" customWidth="1"/>
    <col min="13" max="13" width="9.8515625" style="82" customWidth="1"/>
    <col min="14" max="14" width="3.7109375" style="38" customWidth="1"/>
    <col min="15" max="15" width="6.8515625" style="81" customWidth="1"/>
    <col min="16" max="16" width="9.8515625" style="82" customWidth="1"/>
    <col min="17" max="17" width="3.7109375" style="38" customWidth="1"/>
    <col min="18" max="18" width="6.8515625" style="81" customWidth="1"/>
    <col min="19" max="19" width="9.57421875" style="82" customWidth="1"/>
    <col min="20" max="20" width="3.7109375" style="38" customWidth="1"/>
    <col min="21" max="22" width="4.8515625" style="38" customWidth="1"/>
    <col min="23" max="23" width="6.7109375" style="38" customWidth="1"/>
    <col min="24" max="24" width="4.57421875" style="38" customWidth="1"/>
    <col min="25" max="25" width="9.7109375" style="82" customWidth="1"/>
    <col min="26" max="16384" width="9.140625" style="38" customWidth="1"/>
  </cols>
  <sheetData>
    <row r="1" spans="1:25" s="79" customFormat="1" ht="7.5" customHeight="1" hidden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5"/>
      <c r="M1" s="76"/>
      <c r="N1" s="77"/>
      <c r="O1" s="78"/>
      <c r="P1" s="76"/>
      <c r="Q1" s="77"/>
      <c r="R1" s="78"/>
      <c r="S1" s="76"/>
      <c r="T1" s="77"/>
      <c r="Y1" s="80"/>
    </row>
    <row r="2" spans="1:26" s="36" customFormat="1" ht="39" customHeight="1">
      <c r="A2" s="196" t="s">
        <v>232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</row>
    <row r="3" spans="1:26" s="36" customFormat="1" ht="15" customHeight="1">
      <c r="A3" s="197" t="s">
        <v>17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</row>
    <row r="4" spans="1:26" s="36" customFormat="1" ht="19.5" customHeight="1">
      <c r="A4" s="198" t="s">
        <v>18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</row>
    <row r="5" spans="1:26" s="36" customFormat="1" ht="26.25" customHeight="1">
      <c r="A5" s="199" t="s">
        <v>201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</row>
    <row r="6" spans="1:26" s="37" customFormat="1" ht="12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</row>
    <row r="7" spans="1:26" ht="18.75" customHeight="1">
      <c r="A7" s="195" t="s">
        <v>282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</row>
    <row r="8" spans="1:23" s="36" customFormat="1" ht="12.75">
      <c r="A8" s="6" t="s">
        <v>281</v>
      </c>
      <c r="B8" s="40"/>
      <c r="C8" s="41"/>
      <c r="D8" s="41"/>
      <c r="E8" s="41"/>
      <c r="F8" s="41"/>
      <c r="G8" s="41"/>
      <c r="H8" s="41"/>
      <c r="I8" s="41"/>
      <c r="J8" s="41"/>
      <c r="K8" s="42"/>
      <c r="L8" s="43"/>
      <c r="V8" s="6" t="s">
        <v>114</v>
      </c>
      <c r="W8" s="6"/>
    </row>
    <row r="9" spans="1:26" s="45" customFormat="1" ht="19.5" customHeight="1">
      <c r="A9" s="191" t="s">
        <v>32</v>
      </c>
      <c r="B9" s="192" t="s">
        <v>3</v>
      </c>
      <c r="C9" s="189" t="s">
        <v>4</v>
      </c>
      <c r="D9" s="193" t="s">
        <v>19</v>
      </c>
      <c r="E9" s="193" t="s">
        <v>6</v>
      </c>
      <c r="F9" s="191" t="s">
        <v>7</v>
      </c>
      <c r="G9" s="193" t="s">
        <v>20</v>
      </c>
      <c r="H9" s="193" t="s">
        <v>6</v>
      </c>
      <c r="I9" s="193" t="s">
        <v>9</v>
      </c>
      <c r="J9" s="146"/>
      <c r="K9" s="193" t="s">
        <v>11</v>
      </c>
      <c r="L9" s="186" t="s">
        <v>21</v>
      </c>
      <c r="M9" s="186"/>
      <c r="N9" s="186"/>
      <c r="O9" s="186" t="s">
        <v>22</v>
      </c>
      <c r="P9" s="186"/>
      <c r="Q9" s="186"/>
      <c r="R9" s="186" t="s">
        <v>23</v>
      </c>
      <c r="S9" s="186"/>
      <c r="T9" s="186"/>
      <c r="U9" s="187" t="s">
        <v>24</v>
      </c>
      <c r="V9" s="189" t="s">
        <v>25</v>
      </c>
      <c r="W9" s="191" t="s">
        <v>26</v>
      </c>
      <c r="X9" s="201" t="s">
        <v>27</v>
      </c>
      <c r="Y9" s="185" t="s">
        <v>28</v>
      </c>
      <c r="Z9" s="185" t="s">
        <v>29</v>
      </c>
    </row>
    <row r="10" spans="1:26" s="45" customFormat="1" ht="39.75" customHeight="1">
      <c r="A10" s="191"/>
      <c r="B10" s="192"/>
      <c r="C10" s="190"/>
      <c r="D10" s="193"/>
      <c r="E10" s="193"/>
      <c r="F10" s="191"/>
      <c r="G10" s="193"/>
      <c r="H10" s="193"/>
      <c r="I10" s="193"/>
      <c r="J10" s="146"/>
      <c r="K10" s="193"/>
      <c r="L10" s="46" t="s">
        <v>30</v>
      </c>
      <c r="M10" s="47" t="s">
        <v>31</v>
      </c>
      <c r="N10" s="48" t="s">
        <v>32</v>
      </c>
      <c r="O10" s="46" t="s">
        <v>30</v>
      </c>
      <c r="P10" s="47" t="s">
        <v>31</v>
      </c>
      <c r="Q10" s="48" t="s">
        <v>32</v>
      </c>
      <c r="R10" s="46" t="s">
        <v>30</v>
      </c>
      <c r="S10" s="47" t="s">
        <v>31</v>
      </c>
      <c r="T10" s="48" t="s">
        <v>32</v>
      </c>
      <c r="U10" s="188"/>
      <c r="V10" s="190"/>
      <c r="W10" s="191"/>
      <c r="X10" s="201"/>
      <c r="Y10" s="185"/>
      <c r="Z10" s="185"/>
    </row>
    <row r="11" spans="1:26" s="45" customFormat="1" ht="15">
      <c r="A11" s="206" t="s">
        <v>202</v>
      </c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</row>
    <row r="12" spans="1:26" s="37" customFormat="1" ht="33" customHeight="1">
      <c r="A12" s="148">
        <f>RANK(Y12,Y$12:Y$23,0)</f>
        <v>1</v>
      </c>
      <c r="B12" s="49"/>
      <c r="C12" s="84"/>
      <c r="D12" s="92" t="s">
        <v>227</v>
      </c>
      <c r="E12" s="3"/>
      <c r="F12" s="18" t="s">
        <v>37</v>
      </c>
      <c r="G12" s="86" t="s">
        <v>228</v>
      </c>
      <c r="H12" s="93" t="s">
        <v>229</v>
      </c>
      <c r="I12" s="95" t="s">
        <v>163</v>
      </c>
      <c r="J12" s="95" t="s">
        <v>291</v>
      </c>
      <c r="K12" s="91" t="s">
        <v>171</v>
      </c>
      <c r="L12" s="50">
        <v>123.5</v>
      </c>
      <c r="M12" s="51">
        <f aca="true" t="shared" si="0" ref="M12:M22">L12/1.9</f>
        <v>65</v>
      </c>
      <c r="N12" s="52">
        <f aca="true" t="shared" si="1" ref="N12:N22">RANK(M12,M$12:M$23,0)</f>
        <v>1</v>
      </c>
      <c r="O12" s="50">
        <v>126</v>
      </c>
      <c r="P12" s="51">
        <f aca="true" t="shared" si="2" ref="P12:P22">O12/1.9</f>
        <v>66.31578947368422</v>
      </c>
      <c r="Q12" s="52">
        <f aca="true" t="shared" si="3" ref="Q12:Q22">RANK(P12,P$12:P$23,0)</f>
        <v>1</v>
      </c>
      <c r="R12" s="50">
        <v>123.5</v>
      </c>
      <c r="S12" s="51">
        <f aca="true" t="shared" si="4" ref="S12:S22">R12/1.9</f>
        <v>65</v>
      </c>
      <c r="T12" s="52">
        <f aca="true" t="shared" si="5" ref="T12:T22">RANK(S12,S$12:S$23,0)</f>
        <v>1</v>
      </c>
      <c r="U12" s="52"/>
      <c r="V12" s="52"/>
      <c r="W12" s="50">
        <f aca="true" t="shared" si="6" ref="W12:W22">L12+O12+R12</f>
        <v>373</v>
      </c>
      <c r="X12" s="53"/>
      <c r="Y12" s="83">
        <f aca="true" t="shared" si="7" ref="Y12:Y22">ROUND(SUM(M12,P12,S12)/3,3)-IF($U12=1,0.5,IF($U12=2,1.5,0))</f>
        <v>65.439</v>
      </c>
      <c r="Z12" s="54" t="s">
        <v>270</v>
      </c>
    </row>
    <row r="13" spans="1:26" s="37" customFormat="1" ht="33" customHeight="1">
      <c r="A13" s="148">
        <f>RANK(Y13,Y$12:Y$23,0)</f>
        <v>2</v>
      </c>
      <c r="B13" s="49"/>
      <c r="C13" s="84"/>
      <c r="D13" s="85" t="s">
        <v>210</v>
      </c>
      <c r="E13" s="3"/>
      <c r="F13" s="2" t="s">
        <v>37</v>
      </c>
      <c r="G13" s="86" t="s">
        <v>211</v>
      </c>
      <c r="H13" s="94" t="s">
        <v>212</v>
      </c>
      <c r="I13" s="95" t="s">
        <v>213</v>
      </c>
      <c r="J13" s="89" t="s">
        <v>214</v>
      </c>
      <c r="K13" s="91" t="s">
        <v>215</v>
      </c>
      <c r="L13" s="50">
        <v>118</v>
      </c>
      <c r="M13" s="51">
        <f t="shared" si="0"/>
        <v>62.10526315789474</v>
      </c>
      <c r="N13" s="52">
        <f t="shared" si="1"/>
        <v>5</v>
      </c>
      <c r="O13" s="50">
        <v>121.5</v>
      </c>
      <c r="P13" s="51">
        <f t="shared" si="2"/>
        <v>63.94736842105264</v>
      </c>
      <c r="Q13" s="52">
        <f t="shared" si="3"/>
        <v>5</v>
      </c>
      <c r="R13" s="50">
        <v>119.5</v>
      </c>
      <c r="S13" s="51">
        <f t="shared" si="4"/>
        <v>62.89473684210527</v>
      </c>
      <c r="T13" s="52">
        <f t="shared" si="5"/>
        <v>3</v>
      </c>
      <c r="U13" s="52"/>
      <c r="V13" s="52"/>
      <c r="W13" s="50">
        <f t="shared" si="6"/>
        <v>359</v>
      </c>
      <c r="X13" s="53">
        <v>114</v>
      </c>
      <c r="Y13" s="83">
        <f t="shared" si="7"/>
        <v>62.982</v>
      </c>
      <c r="Z13" s="54" t="s">
        <v>270</v>
      </c>
    </row>
    <row r="14" spans="1:26" s="37" customFormat="1" ht="33" customHeight="1">
      <c r="A14" s="148">
        <v>3</v>
      </c>
      <c r="B14" s="49"/>
      <c r="C14" s="84"/>
      <c r="D14" s="85" t="s">
        <v>203</v>
      </c>
      <c r="E14" s="3"/>
      <c r="F14" s="2" t="s">
        <v>37</v>
      </c>
      <c r="G14" s="86" t="s">
        <v>286</v>
      </c>
      <c r="H14" s="87" t="s">
        <v>287</v>
      </c>
      <c r="I14" s="95" t="s">
        <v>288</v>
      </c>
      <c r="J14" s="95" t="s">
        <v>292</v>
      </c>
      <c r="K14" s="91" t="s">
        <v>144</v>
      </c>
      <c r="L14" s="50">
        <v>119</v>
      </c>
      <c r="M14" s="51">
        <f t="shared" si="0"/>
        <v>62.631578947368425</v>
      </c>
      <c r="N14" s="52">
        <f t="shared" si="1"/>
        <v>3</v>
      </c>
      <c r="O14" s="50">
        <v>122.5</v>
      </c>
      <c r="P14" s="51">
        <f t="shared" si="2"/>
        <v>64.47368421052632</v>
      </c>
      <c r="Q14" s="52">
        <f t="shared" si="3"/>
        <v>3</v>
      </c>
      <c r="R14" s="50">
        <v>117.5</v>
      </c>
      <c r="S14" s="51">
        <f t="shared" si="4"/>
        <v>61.8421052631579</v>
      </c>
      <c r="T14" s="52">
        <f t="shared" si="5"/>
        <v>7</v>
      </c>
      <c r="U14" s="52"/>
      <c r="V14" s="52"/>
      <c r="W14" s="50">
        <f t="shared" si="6"/>
        <v>359</v>
      </c>
      <c r="X14" s="53">
        <v>113</v>
      </c>
      <c r="Y14" s="83">
        <f t="shared" si="7"/>
        <v>62.982</v>
      </c>
      <c r="Z14" s="54" t="s">
        <v>270</v>
      </c>
    </row>
    <row r="15" spans="1:26" s="37" customFormat="1" ht="33" customHeight="1">
      <c r="A15" s="148">
        <f aca="true" t="shared" si="8" ref="A15:A22">RANK(Y15,Y$12:Y$23,0)</f>
        <v>4</v>
      </c>
      <c r="B15" s="49"/>
      <c r="C15" s="84"/>
      <c r="D15" s="85" t="s">
        <v>200</v>
      </c>
      <c r="E15" s="3"/>
      <c r="F15" s="2" t="s">
        <v>37</v>
      </c>
      <c r="G15" s="152" t="s">
        <v>262</v>
      </c>
      <c r="H15" s="94" t="s">
        <v>145</v>
      </c>
      <c r="I15" s="90" t="s">
        <v>263</v>
      </c>
      <c r="J15" s="90" t="s">
        <v>290</v>
      </c>
      <c r="K15" s="153" t="s">
        <v>144</v>
      </c>
      <c r="L15" s="50">
        <v>119.5</v>
      </c>
      <c r="M15" s="51">
        <f t="shared" si="0"/>
        <v>62.89473684210527</v>
      </c>
      <c r="N15" s="52">
        <f t="shared" si="1"/>
        <v>2</v>
      </c>
      <c r="O15" s="50">
        <v>124</v>
      </c>
      <c r="P15" s="51">
        <f t="shared" si="2"/>
        <v>65.26315789473685</v>
      </c>
      <c r="Q15" s="52">
        <f t="shared" si="3"/>
        <v>2</v>
      </c>
      <c r="R15" s="50">
        <v>117</v>
      </c>
      <c r="S15" s="51">
        <f t="shared" si="4"/>
        <v>61.578947368421055</v>
      </c>
      <c r="T15" s="52">
        <f t="shared" si="5"/>
        <v>8</v>
      </c>
      <c r="U15" s="52">
        <v>1</v>
      </c>
      <c r="V15" s="52"/>
      <c r="W15" s="50">
        <f t="shared" si="6"/>
        <v>360.5</v>
      </c>
      <c r="X15" s="53"/>
      <c r="Y15" s="83">
        <f t="shared" si="7"/>
        <v>62.746</v>
      </c>
      <c r="Z15" s="54" t="s">
        <v>270</v>
      </c>
    </row>
    <row r="16" spans="1:26" s="37" customFormat="1" ht="33" customHeight="1">
      <c r="A16" s="148">
        <f t="shared" si="8"/>
        <v>5</v>
      </c>
      <c r="B16" s="49"/>
      <c r="C16" s="84"/>
      <c r="D16" s="85" t="s">
        <v>230</v>
      </c>
      <c r="E16" s="3"/>
      <c r="F16" s="2" t="s">
        <v>37</v>
      </c>
      <c r="G16" s="86" t="s">
        <v>140</v>
      </c>
      <c r="H16" s="87" t="s">
        <v>141</v>
      </c>
      <c r="I16" s="95" t="s">
        <v>142</v>
      </c>
      <c r="J16" s="95" t="s">
        <v>142</v>
      </c>
      <c r="K16" s="91" t="s">
        <v>144</v>
      </c>
      <c r="L16" s="50">
        <v>117.5</v>
      </c>
      <c r="M16" s="51">
        <f t="shared" si="0"/>
        <v>61.8421052631579</v>
      </c>
      <c r="N16" s="52">
        <f t="shared" si="1"/>
        <v>7</v>
      </c>
      <c r="O16" s="50">
        <v>120.5</v>
      </c>
      <c r="P16" s="51">
        <f t="shared" si="2"/>
        <v>63.42105263157895</v>
      </c>
      <c r="Q16" s="52">
        <f t="shared" si="3"/>
        <v>7</v>
      </c>
      <c r="R16" s="50">
        <v>118</v>
      </c>
      <c r="S16" s="51">
        <f t="shared" si="4"/>
        <v>62.10526315789474</v>
      </c>
      <c r="T16" s="52">
        <f t="shared" si="5"/>
        <v>6</v>
      </c>
      <c r="U16" s="52"/>
      <c r="V16" s="52"/>
      <c r="W16" s="50">
        <f t="shared" si="6"/>
        <v>356</v>
      </c>
      <c r="X16" s="53"/>
      <c r="Y16" s="83">
        <f t="shared" si="7"/>
        <v>62.456</v>
      </c>
      <c r="Z16" s="54" t="s">
        <v>270</v>
      </c>
    </row>
    <row r="17" spans="1:26" s="37" customFormat="1" ht="33" customHeight="1">
      <c r="A17" s="148">
        <f t="shared" si="8"/>
        <v>6</v>
      </c>
      <c r="B17" s="49"/>
      <c r="C17" s="84"/>
      <c r="D17" s="92" t="s">
        <v>216</v>
      </c>
      <c r="E17" s="3"/>
      <c r="F17" s="18" t="s">
        <v>37</v>
      </c>
      <c r="G17" s="86" t="s">
        <v>266</v>
      </c>
      <c r="H17" s="93" t="s">
        <v>217</v>
      </c>
      <c r="I17" s="88" t="s">
        <v>218</v>
      </c>
      <c r="J17" s="89" t="s">
        <v>293</v>
      </c>
      <c r="K17" s="91" t="s">
        <v>171</v>
      </c>
      <c r="L17" s="50">
        <v>118</v>
      </c>
      <c r="M17" s="51">
        <f t="shared" si="0"/>
        <v>62.10526315789474</v>
      </c>
      <c r="N17" s="52">
        <f t="shared" si="1"/>
        <v>5</v>
      </c>
      <c r="O17" s="50">
        <v>121</v>
      </c>
      <c r="P17" s="51">
        <f t="shared" si="2"/>
        <v>63.684210526315795</v>
      </c>
      <c r="Q17" s="52">
        <f t="shared" si="3"/>
        <v>6</v>
      </c>
      <c r="R17" s="50">
        <v>116.5</v>
      </c>
      <c r="S17" s="51">
        <f t="shared" si="4"/>
        <v>61.31578947368421</v>
      </c>
      <c r="T17" s="52">
        <f t="shared" si="5"/>
        <v>9</v>
      </c>
      <c r="U17" s="52"/>
      <c r="V17" s="52"/>
      <c r="W17" s="50">
        <f t="shared" si="6"/>
        <v>355.5</v>
      </c>
      <c r="X17" s="53"/>
      <c r="Y17" s="83">
        <f t="shared" si="7"/>
        <v>62.368</v>
      </c>
      <c r="Z17" s="54" t="s">
        <v>270</v>
      </c>
    </row>
    <row r="18" spans="1:26" s="37" customFormat="1" ht="33" customHeight="1">
      <c r="A18" s="148">
        <f t="shared" si="8"/>
        <v>7</v>
      </c>
      <c r="B18" s="49"/>
      <c r="C18" s="84"/>
      <c r="D18" s="85" t="s">
        <v>206</v>
      </c>
      <c r="E18" s="3"/>
      <c r="F18" s="2" t="s">
        <v>37</v>
      </c>
      <c r="G18" s="104" t="s">
        <v>207</v>
      </c>
      <c r="H18" s="87" t="s">
        <v>208</v>
      </c>
      <c r="I18" s="105" t="s">
        <v>209</v>
      </c>
      <c r="J18" s="105" t="s">
        <v>294</v>
      </c>
      <c r="K18" s="91" t="s">
        <v>125</v>
      </c>
      <c r="L18" s="50">
        <v>116.5</v>
      </c>
      <c r="M18" s="51">
        <f t="shared" si="0"/>
        <v>61.31578947368421</v>
      </c>
      <c r="N18" s="52">
        <f t="shared" si="1"/>
        <v>9</v>
      </c>
      <c r="O18" s="50">
        <v>122</v>
      </c>
      <c r="P18" s="51">
        <f t="shared" si="2"/>
        <v>64.21052631578948</v>
      </c>
      <c r="Q18" s="52">
        <f t="shared" si="3"/>
        <v>4</v>
      </c>
      <c r="R18" s="50">
        <v>118.5</v>
      </c>
      <c r="S18" s="51">
        <f t="shared" si="4"/>
        <v>62.36842105263158</v>
      </c>
      <c r="T18" s="52">
        <f t="shared" si="5"/>
        <v>5</v>
      </c>
      <c r="U18" s="52">
        <v>1</v>
      </c>
      <c r="V18" s="52"/>
      <c r="W18" s="50">
        <f t="shared" si="6"/>
        <v>357</v>
      </c>
      <c r="X18" s="53"/>
      <c r="Y18" s="83">
        <f t="shared" si="7"/>
        <v>62.132</v>
      </c>
      <c r="Z18" s="54" t="s">
        <v>270</v>
      </c>
    </row>
    <row r="19" spans="1:26" s="37" customFormat="1" ht="33" customHeight="1">
      <c r="A19" s="148">
        <f t="shared" si="8"/>
        <v>8</v>
      </c>
      <c r="B19" s="49"/>
      <c r="C19" s="84"/>
      <c r="D19" s="85" t="s">
        <v>204</v>
      </c>
      <c r="E19" s="94"/>
      <c r="F19" s="144" t="s">
        <v>37</v>
      </c>
      <c r="G19" s="86" t="s">
        <v>140</v>
      </c>
      <c r="H19" s="94" t="s">
        <v>141</v>
      </c>
      <c r="I19" s="89" t="s">
        <v>205</v>
      </c>
      <c r="J19" s="89" t="s">
        <v>142</v>
      </c>
      <c r="K19" s="91" t="s">
        <v>144</v>
      </c>
      <c r="L19" s="50">
        <v>117</v>
      </c>
      <c r="M19" s="51">
        <f t="shared" si="0"/>
        <v>61.578947368421055</v>
      </c>
      <c r="N19" s="52">
        <f t="shared" si="1"/>
        <v>8</v>
      </c>
      <c r="O19" s="50">
        <v>119.5</v>
      </c>
      <c r="P19" s="51">
        <f t="shared" si="2"/>
        <v>62.89473684210527</v>
      </c>
      <c r="Q19" s="52">
        <f t="shared" si="3"/>
        <v>9</v>
      </c>
      <c r="R19" s="50">
        <v>120</v>
      </c>
      <c r="S19" s="51">
        <f t="shared" si="4"/>
        <v>63.15789473684211</v>
      </c>
      <c r="T19" s="52">
        <f t="shared" si="5"/>
        <v>2</v>
      </c>
      <c r="U19" s="52">
        <v>1</v>
      </c>
      <c r="V19" s="52"/>
      <c r="W19" s="50">
        <f t="shared" si="6"/>
        <v>356.5</v>
      </c>
      <c r="X19" s="53"/>
      <c r="Y19" s="83">
        <f t="shared" si="7"/>
        <v>62.044</v>
      </c>
      <c r="Z19" s="54" t="s">
        <v>270</v>
      </c>
    </row>
    <row r="20" spans="1:26" s="37" customFormat="1" ht="33" customHeight="1">
      <c r="A20" s="148">
        <f t="shared" si="8"/>
        <v>9</v>
      </c>
      <c r="B20" s="49"/>
      <c r="C20" s="84"/>
      <c r="D20" s="85" t="s">
        <v>203</v>
      </c>
      <c r="E20" s="3"/>
      <c r="F20" s="2" t="s">
        <v>37</v>
      </c>
      <c r="G20" s="86" t="s">
        <v>283</v>
      </c>
      <c r="H20" s="94" t="s">
        <v>284</v>
      </c>
      <c r="I20" s="89" t="s">
        <v>285</v>
      </c>
      <c r="J20" s="89" t="s">
        <v>292</v>
      </c>
      <c r="K20" s="153" t="s">
        <v>144</v>
      </c>
      <c r="L20" s="50">
        <v>118.5</v>
      </c>
      <c r="M20" s="51">
        <f t="shared" si="0"/>
        <v>62.36842105263158</v>
      </c>
      <c r="N20" s="52">
        <f t="shared" si="1"/>
        <v>4</v>
      </c>
      <c r="O20" s="50">
        <v>120</v>
      </c>
      <c r="P20" s="51">
        <f t="shared" si="2"/>
        <v>63.15789473684211</v>
      </c>
      <c r="Q20" s="52">
        <f t="shared" si="3"/>
        <v>8</v>
      </c>
      <c r="R20" s="50">
        <v>116</v>
      </c>
      <c r="S20" s="51">
        <f t="shared" si="4"/>
        <v>61.05263157894737</v>
      </c>
      <c r="T20" s="52">
        <f t="shared" si="5"/>
        <v>11</v>
      </c>
      <c r="U20" s="52">
        <v>1</v>
      </c>
      <c r="V20" s="52"/>
      <c r="W20" s="50">
        <f t="shared" si="6"/>
        <v>354.5</v>
      </c>
      <c r="X20" s="53"/>
      <c r="Y20" s="83">
        <f t="shared" si="7"/>
        <v>61.693</v>
      </c>
      <c r="Z20" s="54" t="s">
        <v>270</v>
      </c>
    </row>
    <row r="21" spans="1:26" s="37" customFormat="1" ht="33" customHeight="1">
      <c r="A21" s="148">
        <f t="shared" si="8"/>
        <v>10</v>
      </c>
      <c r="B21" s="49"/>
      <c r="C21" s="84"/>
      <c r="D21" s="85" t="s">
        <v>226</v>
      </c>
      <c r="E21" s="3"/>
      <c r="F21" s="2" t="s">
        <v>37</v>
      </c>
      <c r="G21" s="86" t="s">
        <v>283</v>
      </c>
      <c r="H21" s="94" t="s">
        <v>284</v>
      </c>
      <c r="I21" s="89" t="s">
        <v>285</v>
      </c>
      <c r="J21" s="89" t="s">
        <v>292</v>
      </c>
      <c r="K21" s="153" t="s">
        <v>144</v>
      </c>
      <c r="L21" s="50">
        <v>114.5</v>
      </c>
      <c r="M21" s="51">
        <f t="shared" si="0"/>
        <v>60.26315789473684</v>
      </c>
      <c r="N21" s="52">
        <f t="shared" si="1"/>
        <v>10</v>
      </c>
      <c r="O21" s="50">
        <v>116</v>
      </c>
      <c r="P21" s="51">
        <f t="shared" si="2"/>
        <v>61.05263157894737</v>
      </c>
      <c r="Q21" s="52">
        <f t="shared" si="3"/>
        <v>11</v>
      </c>
      <c r="R21" s="50">
        <v>119.5</v>
      </c>
      <c r="S21" s="51">
        <f t="shared" si="4"/>
        <v>62.89473684210527</v>
      </c>
      <c r="T21" s="52">
        <f t="shared" si="5"/>
        <v>3</v>
      </c>
      <c r="U21" s="52"/>
      <c r="V21" s="52"/>
      <c r="W21" s="50">
        <f t="shared" si="6"/>
        <v>350</v>
      </c>
      <c r="X21" s="53"/>
      <c r="Y21" s="83">
        <f t="shared" si="7"/>
        <v>61.404</v>
      </c>
      <c r="Z21" s="54" t="s">
        <v>270</v>
      </c>
    </row>
    <row r="22" spans="1:26" s="37" customFormat="1" ht="33" customHeight="1">
      <c r="A22" s="148">
        <f t="shared" si="8"/>
        <v>11</v>
      </c>
      <c r="B22" s="49"/>
      <c r="C22" s="84"/>
      <c r="D22" s="92" t="s">
        <v>219</v>
      </c>
      <c r="E22" s="3"/>
      <c r="F22" s="18" t="s">
        <v>37</v>
      </c>
      <c r="G22" s="86" t="s">
        <v>220</v>
      </c>
      <c r="H22" s="110" t="s">
        <v>221</v>
      </c>
      <c r="I22" s="89" t="s">
        <v>222</v>
      </c>
      <c r="J22" s="89" t="s">
        <v>295</v>
      </c>
      <c r="K22" s="91" t="s">
        <v>125</v>
      </c>
      <c r="L22" s="50">
        <v>114.5</v>
      </c>
      <c r="M22" s="51">
        <f t="shared" si="0"/>
        <v>60.26315789473684</v>
      </c>
      <c r="N22" s="52">
        <f t="shared" si="1"/>
        <v>10</v>
      </c>
      <c r="O22" s="50">
        <v>117.5</v>
      </c>
      <c r="P22" s="51">
        <f t="shared" si="2"/>
        <v>61.8421052631579</v>
      </c>
      <c r="Q22" s="52">
        <f t="shared" si="3"/>
        <v>10</v>
      </c>
      <c r="R22" s="50">
        <v>116.5</v>
      </c>
      <c r="S22" s="51">
        <f t="shared" si="4"/>
        <v>61.31578947368421</v>
      </c>
      <c r="T22" s="52">
        <f t="shared" si="5"/>
        <v>9</v>
      </c>
      <c r="U22" s="52"/>
      <c r="V22" s="52"/>
      <c r="W22" s="50">
        <f t="shared" si="6"/>
        <v>348.5</v>
      </c>
      <c r="X22" s="53"/>
      <c r="Y22" s="83">
        <f t="shared" si="7"/>
        <v>61.14</v>
      </c>
      <c r="Z22" s="54" t="s">
        <v>270</v>
      </c>
    </row>
    <row r="23" spans="1:26" s="37" customFormat="1" ht="33.75" customHeight="1">
      <c r="A23" s="148"/>
      <c r="B23" s="49"/>
      <c r="C23" s="84"/>
      <c r="D23" s="85" t="s">
        <v>223</v>
      </c>
      <c r="E23" s="3"/>
      <c r="F23" s="2" t="s">
        <v>37</v>
      </c>
      <c r="G23" s="86" t="s">
        <v>224</v>
      </c>
      <c r="H23" s="106" t="s">
        <v>225</v>
      </c>
      <c r="I23" s="95" t="s">
        <v>170</v>
      </c>
      <c r="J23" s="95" t="s">
        <v>296</v>
      </c>
      <c r="K23" s="91" t="s">
        <v>171</v>
      </c>
      <c r="L23" s="203" t="s">
        <v>289</v>
      </c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5"/>
    </row>
    <row r="24" spans="1:26" s="45" customFormat="1" ht="15">
      <c r="A24" s="202" t="s">
        <v>45</v>
      </c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</row>
    <row r="25" spans="1:26" s="45" customFormat="1" ht="33.75" customHeight="1">
      <c r="A25" s="154">
        <v>1</v>
      </c>
      <c r="B25" s="155"/>
      <c r="C25" s="156"/>
      <c r="D25" s="157" t="s">
        <v>231</v>
      </c>
      <c r="E25" s="158"/>
      <c r="F25" s="159" t="s">
        <v>37</v>
      </c>
      <c r="G25" s="100" t="s">
        <v>267</v>
      </c>
      <c r="H25" s="87" t="s">
        <v>268</v>
      </c>
      <c r="I25" s="101" t="s">
        <v>269</v>
      </c>
      <c r="J25" s="109" t="s">
        <v>188</v>
      </c>
      <c r="K25" s="91" t="s">
        <v>125</v>
      </c>
      <c r="L25" s="160">
        <v>119.5</v>
      </c>
      <c r="M25" s="51">
        <f>L25/1.9</f>
        <v>62.89473684210527</v>
      </c>
      <c r="N25" s="161">
        <v>1</v>
      </c>
      <c r="O25" s="160">
        <v>123</v>
      </c>
      <c r="P25" s="51">
        <f>O25/1.9</f>
        <v>64.73684210526316</v>
      </c>
      <c r="Q25" s="161">
        <v>1</v>
      </c>
      <c r="R25" s="160">
        <v>118</v>
      </c>
      <c r="S25" s="51">
        <f>R25/1.9</f>
        <v>62.10526315789474</v>
      </c>
      <c r="T25" s="161">
        <v>1</v>
      </c>
      <c r="U25" s="161"/>
      <c r="V25" s="161"/>
      <c r="W25" s="160">
        <f>L25+O25+R25</f>
        <v>360.5</v>
      </c>
      <c r="X25" s="162"/>
      <c r="Y25" s="163">
        <f>ROUND(SUM(M25,P25,S25)/3,3)-IF($U25=1,0.5,IF($U25=2,1.5,0))</f>
        <v>63.246</v>
      </c>
      <c r="Z25" s="54" t="s">
        <v>270</v>
      </c>
    </row>
    <row r="26" spans="1:26" s="45" customFormat="1" ht="33.75" customHeight="1">
      <c r="A26" s="149"/>
      <c r="B26" s="56"/>
      <c r="C26" s="112"/>
      <c r="D26" s="58"/>
      <c r="E26" s="59"/>
      <c r="F26" s="60"/>
      <c r="G26" s="115"/>
      <c r="H26" s="127"/>
      <c r="I26" s="116"/>
      <c r="J26" s="116"/>
      <c r="K26" s="147"/>
      <c r="L26" s="119"/>
      <c r="M26" s="120"/>
      <c r="N26" s="121"/>
      <c r="O26" s="119"/>
      <c r="P26" s="120"/>
      <c r="Q26" s="121"/>
      <c r="R26" s="119"/>
      <c r="S26" s="120"/>
      <c r="T26" s="121"/>
      <c r="U26" s="121"/>
      <c r="V26" s="121"/>
      <c r="W26" s="119"/>
      <c r="X26" s="122"/>
      <c r="Y26" s="66"/>
      <c r="Z26" s="123"/>
    </row>
    <row r="27" spans="1:25" ht="30" customHeight="1">
      <c r="A27" s="1"/>
      <c r="B27" s="1"/>
      <c r="C27" s="1"/>
      <c r="D27" s="1" t="s">
        <v>14</v>
      </c>
      <c r="E27" s="1"/>
      <c r="F27" s="1"/>
      <c r="G27" s="1"/>
      <c r="H27" s="1"/>
      <c r="I27" s="1" t="s">
        <v>271</v>
      </c>
      <c r="J27" s="1"/>
      <c r="K27" s="69"/>
      <c r="L27" s="70"/>
      <c r="M27" s="69"/>
      <c r="N27" s="1"/>
      <c r="O27" s="71"/>
      <c r="P27" s="72"/>
      <c r="Q27" s="1"/>
      <c r="R27" s="71"/>
      <c r="S27" s="72"/>
      <c r="T27" s="1"/>
      <c r="U27" s="1"/>
      <c r="V27" s="1"/>
      <c r="W27" s="1"/>
      <c r="X27" s="1"/>
      <c r="Y27" s="72"/>
    </row>
    <row r="28" spans="1:25" ht="30" customHeight="1">
      <c r="A28" s="1"/>
      <c r="B28" s="1"/>
      <c r="C28" s="1"/>
      <c r="D28" s="1" t="s">
        <v>15</v>
      </c>
      <c r="E28" s="1"/>
      <c r="F28" s="1"/>
      <c r="G28" s="1"/>
      <c r="H28" s="1"/>
      <c r="I28" s="1" t="s">
        <v>154</v>
      </c>
      <c r="J28" s="1"/>
      <c r="K28" s="69"/>
      <c r="L28" s="70"/>
      <c r="M28" s="73"/>
      <c r="O28" s="71"/>
      <c r="P28" s="72"/>
      <c r="Q28" s="1"/>
      <c r="R28" s="71"/>
      <c r="S28" s="72"/>
      <c r="T28" s="1"/>
      <c r="U28" s="1"/>
      <c r="V28" s="1"/>
      <c r="W28" s="1"/>
      <c r="X28" s="1"/>
      <c r="Y28" s="72"/>
    </row>
    <row r="29" spans="11:13" ht="12.75">
      <c r="K29" s="69"/>
      <c r="L29" s="70"/>
      <c r="M29" s="69"/>
    </row>
    <row r="30" spans="11:13" ht="12.75">
      <c r="K30" s="69"/>
      <c r="L30" s="70"/>
      <c r="M30" s="69"/>
    </row>
  </sheetData>
  <sheetProtection/>
  <protectedRanges>
    <protectedRange sqref="K14:K19" name="Диапазон1_3_1_1_3_11_1_1_3_1_3_1_1_1_1_3_1"/>
    <protectedRange sqref="K13" name="Диапазон1_3_1_1_3_11_1_1_3_1_3_1_1_1_1_3"/>
  </protectedRanges>
  <mergeCells count="28">
    <mergeCell ref="A7:Z7"/>
    <mergeCell ref="L23:Z23"/>
    <mergeCell ref="A2:Z2"/>
    <mergeCell ref="A3:Z3"/>
    <mergeCell ref="A4:Z4"/>
    <mergeCell ref="A5:Z5"/>
    <mergeCell ref="A6:Z6"/>
    <mergeCell ref="B9:B10"/>
    <mergeCell ref="C9:C10"/>
    <mergeCell ref="D9:D10"/>
    <mergeCell ref="E9:E10"/>
    <mergeCell ref="F9:F10"/>
    <mergeCell ref="Z9:Z10"/>
    <mergeCell ref="A11:Z11"/>
    <mergeCell ref="A24:Z24"/>
    <mergeCell ref="R9:T9"/>
    <mergeCell ref="U9:U10"/>
    <mergeCell ref="V9:V10"/>
    <mergeCell ref="W9:W10"/>
    <mergeCell ref="X9:X10"/>
    <mergeCell ref="Y9:Y10"/>
    <mergeCell ref="G9:G10"/>
    <mergeCell ref="H9:H10"/>
    <mergeCell ref="I9:I10"/>
    <mergeCell ref="K9:K10"/>
    <mergeCell ref="L9:N9"/>
    <mergeCell ref="O9:Q9"/>
    <mergeCell ref="A9:A10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8"/>
  <sheetViews>
    <sheetView view="pageBreakPreview" zoomScale="75" zoomScaleNormal="50" zoomScaleSheetLayoutView="75" zoomScalePageLayoutView="0" workbookViewId="0" topLeftCell="A2">
      <selection activeCell="G14" sqref="G14"/>
    </sheetView>
  </sheetViews>
  <sheetFormatPr defaultColWidth="9.140625" defaultRowHeight="15"/>
  <cols>
    <col min="1" max="1" width="3.7109375" style="38" customWidth="1"/>
    <col min="2" max="2" width="4.7109375" style="38" hidden="1" customWidth="1"/>
    <col min="3" max="3" width="5.421875" style="38" hidden="1" customWidth="1"/>
    <col min="4" max="4" width="19.140625" style="38" customWidth="1"/>
    <col min="5" max="5" width="8.7109375" style="38" customWidth="1"/>
    <col min="6" max="6" width="4.8515625" style="38" customWidth="1"/>
    <col min="7" max="7" width="39.57421875" style="38" customWidth="1"/>
    <col min="8" max="8" width="8.7109375" style="38" customWidth="1"/>
    <col min="9" max="9" width="15.7109375" style="38" customWidth="1"/>
    <col min="10" max="10" width="12.7109375" style="38" hidden="1" customWidth="1"/>
    <col min="11" max="11" width="19.7109375" style="38" customWidth="1"/>
    <col min="12" max="12" width="6.7109375" style="81" customWidth="1"/>
    <col min="13" max="13" width="9.8515625" style="82" customWidth="1"/>
    <col min="14" max="14" width="3.7109375" style="38" customWidth="1"/>
    <col min="15" max="15" width="6.8515625" style="81" customWidth="1"/>
    <col min="16" max="16" width="9.8515625" style="82" customWidth="1"/>
    <col min="17" max="17" width="3.7109375" style="38" customWidth="1"/>
    <col min="18" max="18" width="6.8515625" style="81" customWidth="1"/>
    <col min="19" max="19" width="9.57421875" style="82" customWidth="1"/>
    <col min="20" max="20" width="3.7109375" style="38" customWidth="1"/>
    <col min="21" max="22" width="4.8515625" style="38" customWidth="1"/>
    <col min="23" max="23" width="6.7109375" style="38" customWidth="1"/>
    <col min="24" max="24" width="6.7109375" style="38" hidden="1" customWidth="1"/>
    <col min="25" max="25" width="9.7109375" style="82" customWidth="1"/>
    <col min="26" max="16384" width="9.140625" style="38" customWidth="1"/>
  </cols>
  <sheetData>
    <row r="1" spans="1:25" s="79" customFormat="1" ht="7.5" customHeight="1" hidden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5"/>
      <c r="M1" s="76"/>
      <c r="N1" s="77"/>
      <c r="O1" s="78"/>
      <c r="P1" s="76"/>
      <c r="Q1" s="77"/>
      <c r="R1" s="78"/>
      <c r="S1" s="76"/>
      <c r="T1" s="77"/>
      <c r="Y1" s="80"/>
    </row>
    <row r="2" spans="1:26" s="36" customFormat="1" ht="39" customHeight="1">
      <c r="A2" s="196" t="s">
        <v>320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</row>
    <row r="3" spans="1:26" s="36" customFormat="1" ht="15" customHeight="1">
      <c r="A3" s="197" t="s">
        <v>17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</row>
    <row r="4" spans="1:26" s="36" customFormat="1" ht="19.5" customHeight="1">
      <c r="A4" s="198" t="s">
        <v>18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</row>
    <row r="5" spans="1:26" s="36" customFormat="1" ht="26.25" customHeight="1">
      <c r="A5" s="199" t="s">
        <v>44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</row>
    <row r="6" spans="1:26" ht="18.75" customHeight="1">
      <c r="A6" s="194" t="s">
        <v>313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</row>
    <row r="7" spans="1:23" s="36" customFormat="1" ht="12.75">
      <c r="A7" s="6" t="s">
        <v>281</v>
      </c>
      <c r="B7" s="40"/>
      <c r="C7" s="41"/>
      <c r="D7" s="41"/>
      <c r="E7" s="41"/>
      <c r="F7" s="41"/>
      <c r="G7" s="41"/>
      <c r="H7" s="41"/>
      <c r="I7" s="41"/>
      <c r="J7" s="41"/>
      <c r="K7" s="42"/>
      <c r="L7" s="43"/>
      <c r="V7" s="6" t="s">
        <v>297</v>
      </c>
      <c r="W7" s="6"/>
    </row>
    <row r="8" spans="1:26" s="45" customFormat="1" ht="19.5" customHeight="1">
      <c r="A8" s="191" t="s">
        <v>32</v>
      </c>
      <c r="B8" s="192" t="s">
        <v>3</v>
      </c>
      <c r="C8" s="189" t="s">
        <v>4</v>
      </c>
      <c r="D8" s="193" t="s">
        <v>19</v>
      </c>
      <c r="E8" s="193" t="s">
        <v>6</v>
      </c>
      <c r="F8" s="191" t="s">
        <v>7</v>
      </c>
      <c r="G8" s="193" t="s">
        <v>20</v>
      </c>
      <c r="H8" s="193" t="s">
        <v>6</v>
      </c>
      <c r="I8" s="193" t="s">
        <v>9</v>
      </c>
      <c r="J8" s="44"/>
      <c r="K8" s="193" t="s">
        <v>11</v>
      </c>
      <c r="L8" s="186" t="s">
        <v>21</v>
      </c>
      <c r="M8" s="186"/>
      <c r="N8" s="186"/>
      <c r="O8" s="186" t="s">
        <v>22</v>
      </c>
      <c r="P8" s="186"/>
      <c r="Q8" s="186"/>
      <c r="R8" s="186" t="s">
        <v>260</v>
      </c>
      <c r="S8" s="186"/>
      <c r="T8" s="186"/>
      <c r="U8" s="187" t="s">
        <v>24</v>
      </c>
      <c r="V8" s="189" t="s">
        <v>25</v>
      </c>
      <c r="W8" s="191" t="s">
        <v>26</v>
      </c>
      <c r="X8" s="192" t="s">
        <v>27</v>
      </c>
      <c r="Y8" s="185" t="s">
        <v>28</v>
      </c>
      <c r="Z8" s="185" t="s">
        <v>29</v>
      </c>
    </row>
    <row r="9" spans="1:26" s="45" customFormat="1" ht="39.75" customHeight="1">
      <c r="A9" s="191"/>
      <c r="B9" s="192"/>
      <c r="C9" s="190"/>
      <c r="D9" s="193"/>
      <c r="E9" s="193"/>
      <c r="F9" s="191"/>
      <c r="G9" s="193"/>
      <c r="H9" s="193"/>
      <c r="I9" s="193"/>
      <c r="J9" s="44"/>
      <c r="K9" s="193"/>
      <c r="L9" s="46" t="s">
        <v>30</v>
      </c>
      <c r="M9" s="47" t="s">
        <v>31</v>
      </c>
      <c r="N9" s="48" t="s">
        <v>32</v>
      </c>
      <c r="O9" s="46" t="s">
        <v>30</v>
      </c>
      <c r="P9" s="47" t="s">
        <v>31</v>
      </c>
      <c r="Q9" s="48" t="s">
        <v>32</v>
      </c>
      <c r="R9" s="46" t="s">
        <v>30</v>
      </c>
      <c r="S9" s="47" t="s">
        <v>31</v>
      </c>
      <c r="T9" s="48" t="s">
        <v>32</v>
      </c>
      <c r="U9" s="188"/>
      <c r="V9" s="190"/>
      <c r="W9" s="191"/>
      <c r="X9" s="192"/>
      <c r="Y9" s="185"/>
      <c r="Z9" s="185"/>
    </row>
    <row r="10" spans="1:26" s="37" customFormat="1" ht="33" customHeight="1">
      <c r="A10" s="148">
        <f>RANK(Y10,Y$10:Y$13,0)</f>
        <v>1</v>
      </c>
      <c r="B10" s="49"/>
      <c r="C10" s="84"/>
      <c r="D10" s="85" t="s">
        <v>241</v>
      </c>
      <c r="E10" s="3"/>
      <c r="F10" s="32">
        <v>2</v>
      </c>
      <c r="G10" s="86" t="s">
        <v>242</v>
      </c>
      <c r="H10" s="94" t="s">
        <v>243</v>
      </c>
      <c r="I10" s="95" t="s">
        <v>244</v>
      </c>
      <c r="J10" s="89" t="s">
        <v>199</v>
      </c>
      <c r="K10" s="108" t="s">
        <v>245</v>
      </c>
      <c r="L10" s="50">
        <v>249</v>
      </c>
      <c r="M10" s="51">
        <f>L10/3.8</f>
        <v>65.52631578947368</v>
      </c>
      <c r="N10" s="52">
        <f>RANK(M10,M$10:M$13,0)</f>
        <v>1</v>
      </c>
      <c r="O10" s="50">
        <v>246.5</v>
      </c>
      <c r="P10" s="51">
        <f>O10/3.8</f>
        <v>64.86842105263158</v>
      </c>
      <c r="Q10" s="52">
        <f>RANK(P10,P$10:P$13,0)</f>
        <v>1</v>
      </c>
      <c r="R10" s="50">
        <v>248</v>
      </c>
      <c r="S10" s="51">
        <f>R10/3.8</f>
        <v>65.26315789473685</v>
      </c>
      <c r="T10" s="52">
        <f>RANK(S10,S$10:S$13,0)</f>
        <v>1</v>
      </c>
      <c r="U10" s="52"/>
      <c r="V10" s="52"/>
      <c r="W10" s="50">
        <f>L10+O10+R10</f>
        <v>743.5</v>
      </c>
      <c r="X10" s="53"/>
      <c r="Y10" s="83">
        <f>ROUND(SUM(M10,P10,S10)/3,3)-IF($U10=1,2,IF($U10=2,3,0))</f>
        <v>65.219</v>
      </c>
      <c r="Z10" s="54">
        <v>1</v>
      </c>
    </row>
    <row r="11" spans="1:26" s="37" customFormat="1" ht="33" customHeight="1">
      <c r="A11" s="148">
        <f>RANK(Y11,Y$10:Y$13,0)</f>
        <v>2</v>
      </c>
      <c r="B11" s="49"/>
      <c r="C11" s="84"/>
      <c r="D11" s="85" t="s">
        <v>115</v>
      </c>
      <c r="E11" s="3"/>
      <c r="F11" s="150" t="s">
        <v>33</v>
      </c>
      <c r="G11" s="100" t="s">
        <v>233</v>
      </c>
      <c r="H11" s="107" t="s">
        <v>234</v>
      </c>
      <c r="I11" s="108" t="s">
        <v>235</v>
      </c>
      <c r="J11" s="151" t="s">
        <v>119</v>
      </c>
      <c r="K11" s="108" t="s">
        <v>120</v>
      </c>
      <c r="L11" s="50">
        <v>239</v>
      </c>
      <c r="M11" s="51">
        <f>L11/3.8</f>
        <v>62.89473684210527</v>
      </c>
      <c r="N11" s="52">
        <f>RANK(M11,M$10:M$13,0)</f>
        <v>2</v>
      </c>
      <c r="O11" s="50">
        <v>239</v>
      </c>
      <c r="P11" s="51">
        <f>O11/3.8</f>
        <v>62.89473684210527</v>
      </c>
      <c r="Q11" s="52">
        <f>RANK(P11,P$10:P$13,0)</f>
        <v>2</v>
      </c>
      <c r="R11" s="50">
        <v>236.5</v>
      </c>
      <c r="S11" s="51">
        <f>R11/3.8</f>
        <v>62.23684210526316</v>
      </c>
      <c r="T11" s="52">
        <f>RANK(S11,S$10:S$13,0)</f>
        <v>2</v>
      </c>
      <c r="U11" s="52"/>
      <c r="V11" s="52"/>
      <c r="W11" s="50">
        <f>L11+O11+R11</f>
        <v>714.5</v>
      </c>
      <c r="X11" s="53"/>
      <c r="Y11" s="83">
        <f>ROUND(SUM(M11,P11,S11)/3,3)-IF($U11=1,2,IF($U11=2,3,0))</f>
        <v>62.675</v>
      </c>
      <c r="Z11" s="54">
        <v>2</v>
      </c>
    </row>
    <row r="12" spans="1:26" s="37" customFormat="1" ht="33" customHeight="1">
      <c r="A12" s="148">
        <f>RANK(Y12,Y$10:Y$13,0)</f>
        <v>3</v>
      </c>
      <c r="B12" s="49"/>
      <c r="C12" s="84"/>
      <c r="D12" s="85" t="s">
        <v>236</v>
      </c>
      <c r="E12" s="3" t="s">
        <v>237</v>
      </c>
      <c r="F12" s="2">
        <v>2</v>
      </c>
      <c r="G12" s="86" t="s">
        <v>238</v>
      </c>
      <c r="H12" s="106" t="s">
        <v>239</v>
      </c>
      <c r="I12" s="95" t="s">
        <v>240</v>
      </c>
      <c r="J12" s="95" t="s">
        <v>240</v>
      </c>
      <c r="K12" s="108" t="s">
        <v>315</v>
      </c>
      <c r="L12" s="50">
        <v>234.5</v>
      </c>
      <c r="M12" s="51">
        <f>L12/3.8</f>
        <v>61.71052631578948</v>
      </c>
      <c r="N12" s="52">
        <f>RANK(M12,M$10:M$13,0)</f>
        <v>3</v>
      </c>
      <c r="O12" s="50">
        <v>233</v>
      </c>
      <c r="P12" s="51">
        <f>O12/3.8</f>
        <v>61.31578947368421</v>
      </c>
      <c r="Q12" s="52">
        <f>RANK(P12,P$10:P$13,0)</f>
        <v>3</v>
      </c>
      <c r="R12" s="50">
        <v>226</v>
      </c>
      <c r="S12" s="51">
        <f>R12/3.8</f>
        <v>59.473684210526315</v>
      </c>
      <c r="T12" s="52">
        <f>RANK(S12,S$10:S$13,0)</f>
        <v>3</v>
      </c>
      <c r="U12" s="52"/>
      <c r="V12" s="52"/>
      <c r="W12" s="50">
        <f>L12+O12+R12</f>
        <v>693.5</v>
      </c>
      <c r="X12" s="53"/>
      <c r="Y12" s="83">
        <f>ROUND(SUM(M12,P12,S12)/3,3)-IF($U12=1,2,IF($U12=2,3,0))</f>
        <v>60.833</v>
      </c>
      <c r="Z12" s="54">
        <v>3</v>
      </c>
    </row>
    <row r="13" spans="1:26" s="37" customFormat="1" ht="33" customHeight="1">
      <c r="A13" s="148">
        <f>RANK(Y13,Y$10:Y$13,0)</f>
        <v>4</v>
      </c>
      <c r="B13" s="49"/>
      <c r="C13" s="84"/>
      <c r="D13" s="165" t="s">
        <v>246</v>
      </c>
      <c r="E13" s="3"/>
      <c r="F13" s="4" t="s">
        <v>37</v>
      </c>
      <c r="G13" s="100" t="s">
        <v>247</v>
      </c>
      <c r="H13" s="166" t="s">
        <v>248</v>
      </c>
      <c r="I13" s="167" t="s">
        <v>249</v>
      </c>
      <c r="J13" s="167" t="s">
        <v>35</v>
      </c>
      <c r="K13" s="108" t="s">
        <v>215</v>
      </c>
      <c r="L13" s="50">
        <v>230.5</v>
      </c>
      <c r="M13" s="51">
        <f>L13/3.8</f>
        <v>60.65789473684211</v>
      </c>
      <c r="N13" s="52">
        <f>RANK(M13,M$10:M$13,0)</f>
        <v>4</v>
      </c>
      <c r="O13" s="50">
        <v>227</v>
      </c>
      <c r="P13" s="51">
        <f>O13/3.8</f>
        <v>59.73684210526316</v>
      </c>
      <c r="Q13" s="52">
        <f>RANK(P13,P$10:P$13,0)</f>
        <v>4</v>
      </c>
      <c r="R13" s="50">
        <v>217</v>
      </c>
      <c r="S13" s="51">
        <f>R13/3.8</f>
        <v>57.10526315789474</v>
      </c>
      <c r="T13" s="52">
        <f>RANK(S13,S$10:S$13,0)</f>
        <v>4</v>
      </c>
      <c r="U13" s="52"/>
      <c r="V13" s="52"/>
      <c r="W13" s="50">
        <f>L13+O13+R13</f>
        <v>674.5</v>
      </c>
      <c r="X13" s="53"/>
      <c r="Y13" s="83">
        <f>ROUND(SUM(M13,P13,S13)/3,3)-IF($U13=1,2,IF($U13=2,3,0))</f>
        <v>59.167</v>
      </c>
      <c r="Z13" s="54" t="s">
        <v>270</v>
      </c>
    </row>
    <row r="14" spans="1:26" s="37" customFormat="1" ht="33" customHeight="1">
      <c r="A14" s="111"/>
      <c r="B14" s="56"/>
      <c r="C14" s="112"/>
      <c r="D14" s="113"/>
      <c r="E14" s="59"/>
      <c r="F14" s="114"/>
      <c r="G14" s="115"/>
      <c r="H14" s="124"/>
      <c r="I14" s="116"/>
      <c r="J14" s="117"/>
      <c r="K14" s="118"/>
      <c r="L14" s="119"/>
      <c r="M14" s="120"/>
      <c r="N14" s="121"/>
      <c r="O14" s="119"/>
      <c r="P14" s="120"/>
      <c r="Q14" s="121"/>
      <c r="R14" s="119"/>
      <c r="S14" s="120"/>
      <c r="T14" s="121"/>
      <c r="U14" s="121"/>
      <c r="V14" s="121"/>
      <c r="W14" s="119"/>
      <c r="X14" s="122"/>
      <c r="Y14" s="66"/>
      <c r="Z14" s="123"/>
    </row>
    <row r="15" spans="1:25" ht="30" customHeight="1">
      <c r="A15" s="1"/>
      <c r="B15" s="1"/>
      <c r="C15" s="1"/>
      <c r="D15" s="1" t="s">
        <v>14</v>
      </c>
      <c r="E15" s="1"/>
      <c r="F15" s="1"/>
      <c r="G15" s="1"/>
      <c r="H15" s="1"/>
      <c r="I15" s="1" t="s">
        <v>271</v>
      </c>
      <c r="J15" s="1"/>
      <c r="K15" s="69"/>
      <c r="L15" s="70"/>
      <c r="M15" s="69"/>
      <c r="N15" s="1"/>
      <c r="O15" s="71"/>
      <c r="P15" s="72"/>
      <c r="Q15" s="1"/>
      <c r="R15" s="71"/>
      <c r="S15" s="72"/>
      <c r="T15" s="1"/>
      <c r="U15" s="1"/>
      <c r="V15" s="1"/>
      <c r="W15" s="1"/>
      <c r="X15" s="1"/>
      <c r="Y15" s="72"/>
    </row>
    <row r="16" spans="1:25" ht="30" customHeight="1">
      <c r="A16" s="1"/>
      <c r="B16" s="1"/>
      <c r="C16" s="1"/>
      <c r="D16" s="1" t="s">
        <v>15</v>
      </c>
      <c r="E16" s="1"/>
      <c r="F16" s="1"/>
      <c r="G16" s="1"/>
      <c r="H16" s="1"/>
      <c r="I16" s="1" t="s">
        <v>154</v>
      </c>
      <c r="J16" s="1"/>
      <c r="K16" s="69"/>
      <c r="L16" s="70"/>
      <c r="M16" s="73"/>
      <c r="O16" s="71"/>
      <c r="P16" s="72"/>
      <c r="Q16" s="1"/>
      <c r="R16" s="71"/>
      <c r="S16" s="72"/>
      <c r="T16" s="1"/>
      <c r="U16" s="1"/>
      <c r="V16" s="1"/>
      <c r="W16" s="1"/>
      <c r="X16" s="1"/>
      <c r="Y16" s="72"/>
    </row>
    <row r="17" spans="11:13" ht="12.75">
      <c r="K17" s="69"/>
      <c r="L17" s="70"/>
      <c r="M17" s="69"/>
    </row>
    <row r="18" spans="11:13" ht="12.75">
      <c r="K18" s="69"/>
      <c r="L18" s="70"/>
      <c r="M18" s="69"/>
    </row>
  </sheetData>
  <sheetProtection/>
  <mergeCells count="24">
    <mergeCell ref="A2:Z2"/>
    <mergeCell ref="A3:Z3"/>
    <mergeCell ref="A4:Z4"/>
    <mergeCell ref="A5:Z5"/>
    <mergeCell ref="A6:Z6"/>
    <mergeCell ref="O8:Q8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N8"/>
    <mergeCell ref="Z8:Z9"/>
    <mergeCell ref="R8:T8"/>
    <mergeCell ref="U8:U9"/>
    <mergeCell ref="V8:V9"/>
    <mergeCell ref="W8:W9"/>
    <mergeCell ref="X8:X9"/>
    <mergeCell ref="Y8:Y9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22"/>
  <sheetViews>
    <sheetView view="pageBreakPreview" zoomScale="75" zoomScaleNormal="50" zoomScaleSheetLayoutView="75" zoomScalePageLayoutView="0" workbookViewId="0" topLeftCell="A11">
      <selection activeCell="I19" sqref="I19:I20"/>
    </sheetView>
  </sheetViews>
  <sheetFormatPr defaultColWidth="9.140625" defaultRowHeight="15"/>
  <cols>
    <col min="1" max="1" width="3.7109375" style="38" customWidth="1"/>
    <col min="2" max="2" width="4.7109375" style="38" hidden="1" customWidth="1"/>
    <col min="3" max="3" width="5.421875" style="38" hidden="1" customWidth="1"/>
    <col min="4" max="4" width="19.140625" style="38" customWidth="1"/>
    <col min="5" max="5" width="8.7109375" style="38" customWidth="1"/>
    <col min="6" max="6" width="4.8515625" style="38" customWidth="1"/>
    <col min="7" max="7" width="39.57421875" style="38" customWidth="1"/>
    <col min="8" max="8" width="8.7109375" style="38" customWidth="1"/>
    <col min="9" max="9" width="15.7109375" style="38" customWidth="1"/>
    <col min="10" max="10" width="12.7109375" style="38" hidden="1" customWidth="1"/>
    <col min="11" max="11" width="19.7109375" style="38" customWidth="1"/>
    <col min="12" max="12" width="6.7109375" style="81" customWidth="1"/>
    <col min="13" max="13" width="9.8515625" style="82" customWidth="1"/>
    <col min="14" max="14" width="3.7109375" style="38" customWidth="1"/>
    <col min="15" max="15" width="6.8515625" style="81" customWidth="1"/>
    <col min="16" max="16" width="9.8515625" style="82" customWidth="1"/>
    <col min="17" max="17" width="3.7109375" style="38" customWidth="1"/>
    <col min="18" max="18" width="6.8515625" style="81" customWidth="1"/>
    <col min="19" max="19" width="9.57421875" style="82" customWidth="1"/>
    <col min="20" max="20" width="3.7109375" style="38" customWidth="1"/>
    <col min="21" max="22" width="4.8515625" style="38" customWidth="1"/>
    <col min="23" max="23" width="6.7109375" style="38" customWidth="1"/>
    <col min="24" max="24" width="6.7109375" style="38" hidden="1" customWidth="1"/>
    <col min="25" max="25" width="9.7109375" style="82" customWidth="1"/>
    <col min="26" max="16384" width="9.140625" style="38" customWidth="1"/>
  </cols>
  <sheetData>
    <row r="1" spans="1:25" s="79" customFormat="1" ht="7.5" customHeight="1" hidden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5"/>
      <c r="M1" s="76"/>
      <c r="N1" s="77"/>
      <c r="O1" s="78"/>
      <c r="P1" s="76"/>
      <c r="Q1" s="77"/>
      <c r="R1" s="78"/>
      <c r="S1" s="76"/>
      <c r="T1" s="77"/>
      <c r="Y1" s="80"/>
    </row>
    <row r="2" spans="1:26" s="36" customFormat="1" ht="39" customHeight="1">
      <c r="A2" s="196" t="s">
        <v>320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</row>
    <row r="3" spans="1:26" s="36" customFormat="1" ht="15" customHeight="1">
      <c r="A3" s="197" t="s">
        <v>17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</row>
    <row r="4" spans="1:26" s="36" customFormat="1" ht="19.5" customHeight="1">
      <c r="A4" s="208" t="s">
        <v>18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</row>
    <row r="5" spans="1:26" s="36" customFormat="1" ht="26.25" customHeight="1">
      <c r="A5" s="209" t="s">
        <v>42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</row>
    <row r="6" spans="1:26" s="37" customFormat="1" ht="15">
      <c r="A6" s="207" t="s">
        <v>45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</row>
    <row r="7" spans="1:26" ht="18.75" customHeight="1">
      <c r="A7" s="194" t="s">
        <v>316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</row>
    <row r="8" spans="1:23" s="36" customFormat="1" ht="12.75">
      <c r="A8" s="6" t="s">
        <v>281</v>
      </c>
      <c r="B8" s="40"/>
      <c r="C8" s="41"/>
      <c r="D8" s="41"/>
      <c r="E8" s="41"/>
      <c r="F8" s="41"/>
      <c r="G8" s="41"/>
      <c r="H8" s="41"/>
      <c r="I8" s="41"/>
      <c r="J8" s="41"/>
      <c r="K8" s="42"/>
      <c r="L8" s="43"/>
      <c r="V8" s="6" t="s">
        <v>297</v>
      </c>
      <c r="W8" s="6"/>
    </row>
    <row r="9" spans="1:26" s="45" customFormat="1" ht="19.5" customHeight="1">
      <c r="A9" s="191" t="s">
        <v>32</v>
      </c>
      <c r="B9" s="192" t="s">
        <v>3</v>
      </c>
      <c r="C9" s="192" t="s">
        <v>4</v>
      </c>
      <c r="D9" s="193" t="s">
        <v>19</v>
      </c>
      <c r="E9" s="193" t="s">
        <v>6</v>
      </c>
      <c r="F9" s="191" t="s">
        <v>7</v>
      </c>
      <c r="G9" s="193" t="s">
        <v>20</v>
      </c>
      <c r="H9" s="193" t="s">
        <v>6</v>
      </c>
      <c r="I9" s="193" t="s">
        <v>9</v>
      </c>
      <c r="J9" s="125"/>
      <c r="K9" s="193" t="s">
        <v>11</v>
      </c>
      <c r="L9" s="186" t="s">
        <v>21</v>
      </c>
      <c r="M9" s="186"/>
      <c r="N9" s="186"/>
      <c r="O9" s="186" t="s">
        <v>22</v>
      </c>
      <c r="P9" s="186"/>
      <c r="Q9" s="186"/>
      <c r="R9" s="186" t="s">
        <v>260</v>
      </c>
      <c r="S9" s="186"/>
      <c r="T9" s="186"/>
      <c r="U9" s="192" t="s">
        <v>24</v>
      </c>
      <c r="V9" s="192" t="s">
        <v>25</v>
      </c>
      <c r="W9" s="191" t="s">
        <v>26</v>
      </c>
      <c r="X9" s="192" t="s">
        <v>27</v>
      </c>
      <c r="Y9" s="185" t="s">
        <v>28</v>
      </c>
      <c r="Z9" s="185" t="s">
        <v>29</v>
      </c>
    </row>
    <row r="10" spans="1:26" s="45" customFormat="1" ht="39.75" customHeight="1">
      <c r="A10" s="191"/>
      <c r="B10" s="192"/>
      <c r="C10" s="192"/>
      <c r="D10" s="193"/>
      <c r="E10" s="193"/>
      <c r="F10" s="191"/>
      <c r="G10" s="193"/>
      <c r="H10" s="193"/>
      <c r="I10" s="193"/>
      <c r="J10" s="125"/>
      <c r="K10" s="193"/>
      <c r="L10" s="46" t="s">
        <v>30</v>
      </c>
      <c r="M10" s="47" t="s">
        <v>31</v>
      </c>
      <c r="N10" s="48" t="s">
        <v>32</v>
      </c>
      <c r="O10" s="46" t="s">
        <v>30</v>
      </c>
      <c r="P10" s="47" t="s">
        <v>31</v>
      </c>
      <c r="Q10" s="48" t="s">
        <v>32</v>
      </c>
      <c r="R10" s="46" t="s">
        <v>30</v>
      </c>
      <c r="S10" s="47" t="s">
        <v>31</v>
      </c>
      <c r="T10" s="48" t="s">
        <v>32</v>
      </c>
      <c r="U10" s="192"/>
      <c r="V10" s="192"/>
      <c r="W10" s="191"/>
      <c r="X10" s="192"/>
      <c r="Y10" s="185"/>
      <c r="Z10" s="185"/>
    </row>
    <row r="11" spans="1:26" s="37" customFormat="1" ht="33" customHeight="1">
      <c r="A11" s="148">
        <f aca="true" t="shared" si="0" ref="A11:A17">RANK(Y11,Y$11:Y$17,0)</f>
        <v>1</v>
      </c>
      <c r="B11" s="49"/>
      <c r="C11" s="84"/>
      <c r="D11" s="103" t="s">
        <v>115</v>
      </c>
      <c r="E11" s="3"/>
      <c r="F11" s="164" t="s">
        <v>33</v>
      </c>
      <c r="G11" s="100" t="s">
        <v>116</v>
      </c>
      <c r="H11" s="87" t="s">
        <v>117</v>
      </c>
      <c r="I11" s="108" t="s">
        <v>118</v>
      </c>
      <c r="J11" s="151" t="s">
        <v>119</v>
      </c>
      <c r="K11" s="108" t="s">
        <v>120</v>
      </c>
      <c r="L11" s="50">
        <v>251.5</v>
      </c>
      <c r="M11" s="51">
        <f aca="true" t="shared" si="1" ref="M11:M17">L11/3.7</f>
        <v>67.97297297297297</v>
      </c>
      <c r="N11" s="52">
        <f>RANK(M11,M$11:M$17,0)</f>
        <v>1</v>
      </c>
      <c r="O11" s="50">
        <v>246</v>
      </c>
      <c r="P11" s="51">
        <f aca="true" t="shared" si="2" ref="P11:P17">O11/3.7</f>
        <v>66.48648648648648</v>
      </c>
      <c r="Q11" s="52">
        <f>RANK(P11,P$11:P$17,0)</f>
        <v>1</v>
      </c>
      <c r="R11" s="50">
        <v>248.5</v>
      </c>
      <c r="S11" s="51">
        <f aca="true" t="shared" si="3" ref="S11:S17">R11/3.7</f>
        <v>67.16216216216216</v>
      </c>
      <c r="T11" s="52">
        <f>RANK(S11,S$11:S$17,0)</f>
        <v>3</v>
      </c>
      <c r="U11" s="52"/>
      <c r="V11" s="52"/>
      <c r="W11" s="50">
        <f aca="true" t="shared" si="4" ref="W11:W17">L11+O11+R11</f>
        <v>746</v>
      </c>
      <c r="X11" s="53"/>
      <c r="Y11" s="83">
        <f aca="true" t="shared" si="5" ref="Y11:Y17">ROUND(SUM(M11,P11,S11)/3,3)-IF($U11=1,0.5,IF($U11=2,1.5,0))</f>
        <v>67.207</v>
      </c>
      <c r="Z11" s="54" t="s">
        <v>33</v>
      </c>
    </row>
    <row r="12" spans="1:26" s="37" customFormat="1" ht="33" customHeight="1">
      <c r="A12" s="148">
        <f t="shared" si="0"/>
        <v>2</v>
      </c>
      <c r="B12" s="171"/>
      <c r="C12" s="102"/>
      <c r="D12" s="103" t="s">
        <v>115</v>
      </c>
      <c r="E12" s="33"/>
      <c r="F12" s="176" t="s">
        <v>33</v>
      </c>
      <c r="G12" s="177" t="s">
        <v>272</v>
      </c>
      <c r="H12" s="178" t="s">
        <v>273</v>
      </c>
      <c r="I12" s="179" t="s">
        <v>274</v>
      </c>
      <c r="J12" s="169" t="s">
        <v>119</v>
      </c>
      <c r="K12" s="179" t="s">
        <v>120</v>
      </c>
      <c r="L12" s="172">
        <v>241</v>
      </c>
      <c r="M12" s="173">
        <f t="shared" si="1"/>
        <v>65.13513513513513</v>
      </c>
      <c r="N12" s="52">
        <f aca="true" t="shared" si="6" ref="N12:N17">RANK(M12,M$11:M$17,0)</f>
        <v>3</v>
      </c>
      <c r="O12" s="172">
        <v>244.5</v>
      </c>
      <c r="P12" s="173">
        <f t="shared" si="2"/>
        <v>66.08108108108108</v>
      </c>
      <c r="Q12" s="52">
        <f aca="true" t="shared" si="7" ref="Q12:Q17">RANK(P12,P$11:P$17,0)</f>
        <v>2</v>
      </c>
      <c r="R12" s="172">
        <v>257</v>
      </c>
      <c r="S12" s="173">
        <f t="shared" si="3"/>
        <v>69.45945945945945</v>
      </c>
      <c r="T12" s="52">
        <f aca="true" t="shared" si="8" ref="T12:T17">RANK(S12,S$11:S$17,0)</f>
        <v>1</v>
      </c>
      <c r="U12" s="174"/>
      <c r="V12" s="174"/>
      <c r="W12" s="172">
        <f t="shared" si="4"/>
        <v>742.5</v>
      </c>
      <c r="X12" s="175"/>
      <c r="Y12" s="83">
        <f t="shared" si="5"/>
        <v>66.892</v>
      </c>
      <c r="Z12" s="54" t="s">
        <v>33</v>
      </c>
    </row>
    <row r="13" spans="1:26" s="37" customFormat="1" ht="33" customHeight="1">
      <c r="A13" s="148">
        <f t="shared" si="0"/>
        <v>3</v>
      </c>
      <c r="B13" s="49"/>
      <c r="C13" s="84"/>
      <c r="D13" s="85" t="s">
        <v>155</v>
      </c>
      <c r="E13" s="3"/>
      <c r="F13" s="2">
        <v>1</v>
      </c>
      <c r="G13" s="85" t="s">
        <v>156</v>
      </c>
      <c r="H13" s="94" t="s">
        <v>157</v>
      </c>
      <c r="I13" s="151" t="s">
        <v>158</v>
      </c>
      <c r="J13" s="151" t="s">
        <v>119</v>
      </c>
      <c r="K13" s="88" t="s">
        <v>120</v>
      </c>
      <c r="L13" s="50">
        <v>241</v>
      </c>
      <c r="M13" s="51">
        <f t="shared" si="1"/>
        <v>65.13513513513513</v>
      </c>
      <c r="N13" s="52">
        <f t="shared" si="6"/>
        <v>3</v>
      </c>
      <c r="O13" s="50">
        <v>240</v>
      </c>
      <c r="P13" s="51">
        <f t="shared" si="2"/>
        <v>64.86486486486486</v>
      </c>
      <c r="Q13" s="52">
        <f t="shared" si="7"/>
        <v>3</v>
      </c>
      <c r="R13" s="50">
        <v>252.5</v>
      </c>
      <c r="S13" s="51">
        <f t="shared" si="3"/>
        <v>68.24324324324324</v>
      </c>
      <c r="T13" s="52">
        <f t="shared" si="8"/>
        <v>2</v>
      </c>
      <c r="U13" s="52"/>
      <c r="V13" s="52"/>
      <c r="W13" s="50">
        <f t="shared" si="4"/>
        <v>733.5</v>
      </c>
      <c r="X13" s="53"/>
      <c r="Y13" s="83">
        <f t="shared" si="5"/>
        <v>66.081</v>
      </c>
      <c r="Z13" s="54" t="s">
        <v>33</v>
      </c>
    </row>
    <row r="14" spans="1:26" s="37" customFormat="1" ht="33" customHeight="1">
      <c r="A14" s="148">
        <f t="shared" si="0"/>
        <v>4</v>
      </c>
      <c r="B14" s="49"/>
      <c r="C14" s="84"/>
      <c r="D14" s="85" t="s">
        <v>165</v>
      </c>
      <c r="E14" s="3"/>
      <c r="F14" s="2" t="s">
        <v>37</v>
      </c>
      <c r="G14" s="85" t="s">
        <v>156</v>
      </c>
      <c r="H14" s="94" t="s">
        <v>157</v>
      </c>
      <c r="I14" s="151" t="s">
        <v>158</v>
      </c>
      <c r="J14" s="151" t="s">
        <v>119</v>
      </c>
      <c r="K14" s="88" t="s">
        <v>120</v>
      </c>
      <c r="L14" s="50">
        <v>245</v>
      </c>
      <c r="M14" s="51">
        <f t="shared" si="1"/>
        <v>66.21621621621621</v>
      </c>
      <c r="N14" s="52">
        <f t="shared" si="6"/>
        <v>2</v>
      </c>
      <c r="O14" s="50">
        <v>240</v>
      </c>
      <c r="P14" s="51">
        <f t="shared" si="2"/>
        <v>64.86486486486486</v>
      </c>
      <c r="Q14" s="52">
        <f t="shared" si="7"/>
        <v>3</v>
      </c>
      <c r="R14" s="50">
        <v>244.5</v>
      </c>
      <c r="S14" s="51">
        <f t="shared" si="3"/>
        <v>66.08108108108108</v>
      </c>
      <c r="T14" s="52">
        <f t="shared" si="8"/>
        <v>4</v>
      </c>
      <c r="U14" s="52"/>
      <c r="V14" s="52"/>
      <c r="W14" s="50">
        <f t="shared" si="4"/>
        <v>729.5</v>
      </c>
      <c r="X14" s="53"/>
      <c r="Y14" s="83">
        <f t="shared" si="5"/>
        <v>65.721</v>
      </c>
      <c r="Z14" s="54" t="s">
        <v>33</v>
      </c>
    </row>
    <row r="15" spans="1:26" s="37" customFormat="1" ht="33" customHeight="1">
      <c r="A15" s="148">
        <f t="shared" si="0"/>
        <v>5</v>
      </c>
      <c r="B15" s="49"/>
      <c r="C15" s="84"/>
      <c r="D15" s="92" t="s">
        <v>147</v>
      </c>
      <c r="E15" s="3"/>
      <c r="F15" s="18">
        <v>2</v>
      </c>
      <c r="G15" s="86" t="s">
        <v>148</v>
      </c>
      <c r="H15" s="98" t="s">
        <v>149</v>
      </c>
      <c r="I15" s="95" t="s">
        <v>150</v>
      </c>
      <c r="J15" s="89" t="s">
        <v>119</v>
      </c>
      <c r="K15" s="88" t="s">
        <v>125</v>
      </c>
      <c r="L15" s="50">
        <v>235</v>
      </c>
      <c r="M15" s="51">
        <f t="shared" si="1"/>
        <v>63.51351351351351</v>
      </c>
      <c r="N15" s="52">
        <f t="shared" si="6"/>
        <v>5</v>
      </c>
      <c r="O15" s="50">
        <v>238</v>
      </c>
      <c r="P15" s="51">
        <f t="shared" si="2"/>
        <v>64.32432432432432</v>
      </c>
      <c r="Q15" s="52">
        <f t="shared" si="7"/>
        <v>5</v>
      </c>
      <c r="R15" s="50">
        <v>237.5</v>
      </c>
      <c r="S15" s="51">
        <f t="shared" si="3"/>
        <v>64.1891891891892</v>
      </c>
      <c r="T15" s="52">
        <f t="shared" si="8"/>
        <v>5</v>
      </c>
      <c r="U15" s="52"/>
      <c r="V15" s="52"/>
      <c r="W15" s="50">
        <f t="shared" si="4"/>
        <v>710.5</v>
      </c>
      <c r="X15" s="53"/>
      <c r="Y15" s="83">
        <f t="shared" si="5"/>
        <v>64.009</v>
      </c>
      <c r="Z15" s="54">
        <v>1</v>
      </c>
    </row>
    <row r="16" spans="1:26" s="37" customFormat="1" ht="33" customHeight="1">
      <c r="A16" s="148">
        <f t="shared" si="0"/>
        <v>6</v>
      </c>
      <c r="B16" s="49"/>
      <c r="C16" s="84"/>
      <c r="D16" s="85" t="s">
        <v>48</v>
      </c>
      <c r="E16" s="3" t="s">
        <v>49</v>
      </c>
      <c r="F16" s="2" t="s">
        <v>37</v>
      </c>
      <c r="G16" s="104" t="s">
        <v>54</v>
      </c>
      <c r="H16" s="87" t="s">
        <v>55</v>
      </c>
      <c r="I16" s="105" t="s">
        <v>56</v>
      </c>
      <c r="J16" s="105" t="s">
        <v>43</v>
      </c>
      <c r="K16" s="91" t="s">
        <v>53</v>
      </c>
      <c r="L16" s="50">
        <v>223.5</v>
      </c>
      <c r="M16" s="51">
        <f t="shared" si="1"/>
        <v>60.4054054054054</v>
      </c>
      <c r="N16" s="52">
        <f t="shared" si="6"/>
        <v>6</v>
      </c>
      <c r="O16" s="50">
        <v>235.5</v>
      </c>
      <c r="P16" s="51">
        <f t="shared" si="2"/>
        <v>63.648648648648646</v>
      </c>
      <c r="Q16" s="52">
        <f t="shared" si="7"/>
        <v>6</v>
      </c>
      <c r="R16" s="50">
        <v>229</v>
      </c>
      <c r="S16" s="51">
        <f t="shared" si="3"/>
        <v>61.89189189189189</v>
      </c>
      <c r="T16" s="52">
        <f t="shared" si="8"/>
        <v>6</v>
      </c>
      <c r="U16" s="52"/>
      <c r="V16" s="52"/>
      <c r="W16" s="50">
        <f t="shared" si="4"/>
        <v>688</v>
      </c>
      <c r="X16" s="53"/>
      <c r="Y16" s="83">
        <f t="shared" si="5"/>
        <v>61.982</v>
      </c>
      <c r="Z16" s="54">
        <v>3</v>
      </c>
    </row>
    <row r="17" spans="1:26" s="37" customFormat="1" ht="33" customHeight="1">
      <c r="A17" s="148">
        <f t="shared" si="0"/>
        <v>7</v>
      </c>
      <c r="B17" s="49"/>
      <c r="C17" s="84"/>
      <c r="D17" s="145" t="s">
        <v>312</v>
      </c>
      <c r="E17" s="3"/>
      <c r="F17" s="5" t="s">
        <v>37</v>
      </c>
      <c r="G17" s="152" t="s">
        <v>262</v>
      </c>
      <c r="H17" s="94" t="s">
        <v>145</v>
      </c>
      <c r="I17" s="90" t="s">
        <v>263</v>
      </c>
      <c r="J17" s="90" t="s">
        <v>119</v>
      </c>
      <c r="K17" s="153" t="s">
        <v>144</v>
      </c>
      <c r="L17" s="50">
        <v>220</v>
      </c>
      <c r="M17" s="51">
        <f t="shared" si="1"/>
        <v>59.45945945945946</v>
      </c>
      <c r="N17" s="52">
        <f t="shared" si="6"/>
        <v>7</v>
      </c>
      <c r="O17" s="50">
        <v>223.5</v>
      </c>
      <c r="P17" s="51">
        <f t="shared" si="2"/>
        <v>60.4054054054054</v>
      </c>
      <c r="Q17" s="52">
        <f t="shared" si="7"/>
        <v>7</v>
      </c>
      <c r="R17" s="50">
        <v>223</v>
      </c>
      <c r="S17" s="51">
        <f t="shared" si="3"/>
        <v>60.27027027027027</v>
      </c>
      <c r="T17" s="52">
        <f t="shared" si="8"/>
        <v>7</v>
      </c>
      <c r="U17" s="52"/>
      <c r="V17" s="52"/>
      <c r="W17" s="50">
        <f t="shared" si="4"/>
        <v>666.5</v>
      </c>
      <c r="X17" s="53"/>
      <c r="Y17" s="83">
        <f t="shared" si="5"/>
        <v>60.045</v>
      </c>
      <c r="Z17" s="54">
        <v>3</v>
      </c>
    </row>
    <row r="18" spans="1:26" s="37" customFormat="1" ht="33" customHeight="1">
      <c r="A18" s="111"/>
      <c r="B18" s="56"/>
      <c r="C18" s="112"/>
      <c r="D18" s="58"/>
      <c r="E18" s="59"/>
      <c r="F18" s="60"/>
      <c r="G18" s="126"/>
      <c r="H18" s="127"/>
      <c r="I18" s="117"/>
      <c r="J18" s="117"/>
      <c r="K18" s="118"/>
      <c r="L18" s="119"/>
      <c r="M18" s="120"/>
      <c r="N18" s="121"/>
      <c r="O18" s="119"/>
      <c r="P18" s="120"/>
      <c r="Q18" s="121"/>
      <c r="R18" s="119"/>
      <c r="S18" s="120"/>
      <c r="T18" s="121"/>
      <c r="U18" s="121"/>
      <c r="V18" s="121"/>
      <c r="W18" s="119"/>
      <c r="X18" s="122"/>
      <c r="Y18" s="66"/>
      <c r="Z18" s="123"/>
    </row>
    <row r="19" spans="1:25" ht="30" customHeight="1">
      <c r="A19" s="1"/>
      <c r="B19" s="1"/>
      <c r="C19" s="1"/>
      <c r="D19" s="1" t="s">
        <v>14</v>
      </c>
      <c r="E19" s="1"/>
      <c r="F19" s="1"/>
      <c r="G19" s="1"/>
      <c r="H19" s="1"/>
      <c r="I19" s="1" t="s">
        <v>271</v>
      </c>
      <c r="J19" s="1"/>
      <c r="K19" s="69"/>
      <c r="L19" s="70"/>
      <c r="M19" s="69"/>
      <c r="N19" s="1"/>
      <c r="O19" s="71"/>
      <c r="P19" s="72"/>
      <c r="Q19" s="1"/>
      <c r="R19" s="71"/>
      <c r="S19" s="72"/>
      <c r="T19" s="1"/>
      <c r="U19" s="1"/>
      <c r="V19" s="1"/>
      <c r="W19" s="1"/>
      <c r="X19" s="1"/>
      <c r="Y19" s="72"/>
    </row>
    <row r="20" spans="1:25" ht="30" customHeight="1">
      <c r="A20" s="1"/>
      <c r="B20" s="1"/>
      <c r="C20" s="1"/>
      <c r="D20" s="1" t="s">
        <v>15</v>
      </c>
      <c r="E20" s="1"/>
      <c r="F20" s="1"/>
      <c r="G20" s="1"/>
      <c r="H20" s="1"/>
      <c r="I20" s="1" t="s">
        <v>154</v>
      </c>
      <c r="J20" s="1"/>
      <c r="K20" s="69"/>
      <c r="L20" s="70"/>
      <c r="M20" s="73"/>
      <c r="O20" s="71"/>
      <c r="P20" s="72"/>
      <c r="Q20" s="1"/>
      <c r="R20" s="71"/>
      <c r="S20" s="72"/>
      <c r="T20" s="1"/>
      <c r="U20" s="1"/>
      <c r="V20" s="1"/>
      <c r="W20" s="1"/>
      <c r="X20" s="1"/>
      <c r="Y20" s="72"/>
    </row>
    <row r="21" spans="11:13" ht="12.75">
      <c r="K21" s="69"/>
      <c r="L21" s="70"/>
      <c r="M21" s="69"/>
    </row>
    <row r="22" spans="11:13" ht="12.75">
      <c r="K22" s="69"/>
      <c r="L22" s="70"/>
      <c r="M22" s="69"/>
    </row>
  </sheetData>
  <sheetProtection/>
  <protectedRanges>
    <protectedRange sqref="K11" name="Диапазон1_3_1_1_3_11_1_1_3_1_3_1_1_1_1_1_2_1"/>
  </protectedRanges>
  <mergeCells count="25">
    <mergeCell ref="F9:F10"/>
    <mergeCell ref="G9:G10"/>
    <mergeCell ref="A5:Z5"/>
    <mergeCell ref="H9:H10"/>
    <mergeCell ref="A9:A10"/>
    <mergeCell ref="B9:B10"/>
    <mergeCell ref="C9:C10"/>
    <mergeCell ref="D9:D10"/>
    <mergeCell ref="E9:E10"/>
    <mergeCell ref="A6:Z6"/>
    <mergeCell ref="A7:Z7"/>
    <mergeCell ref="A2:Z2"/>
    <mergeCell ref="A3:Z3"/>
    <mergeCell ref="A4:Z4"/>
    <mergeCell ref="I9:I10"/>
    <mergeCell ref="K9:K10"/>
    <mergeCell ref="L9:N9"/>
    <mergeCell ref="Z9:Z10"/>
    <mergeCell ref="R9:T9"/>
    <mergeCell ref="U9:U10"/>
    <mergeCell ref="V9:V10"/>
    <mergeCell ref="W9:W10"/>
    <mergeCell ref="X9:X10"/>
    <mergeCell ref="Y9:Y10"/>
    <mergeCell ref="O9:Q9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29"/>
  <sheetViews>
    <sheetView view="pageBreakPreview" zoomScale="75" zoomScaleNormal="75" zoomScaleSheetLayoutView="75" zoomScalePageLayoutView="0" workbookViewId="0" topLeftCell="A11">
      <selection activeCell="AB11" sqref="AB11"/>
    </sheetView>
  </sheetViews>
  <sheetFormatPr defaultColWidth="9.140625" defaultRowHeight="15"/>
  <cols>
    <col min="1" max="1" width="3.7109375" style="38" customWidth="1"/>
    <col min="2" max="2" width="4.7109375" style="38" hidden="1" customWidth="1"/>
    <col min="3" max="3" width="5.421875" style="38" hidden="1" customWidth="1"/>
    <col min="4" max="4" width="19.140625" style="38" customWidth="1"/>
    <col min="5" max="5" width="8.7109375" style="38" customWidth="1"/>
    <col min="6" max="6" width="4.8515625" style="38" customWidth="1"/>
    <col min="7" max="7" width="39.57421875" style="38" customWidth="1"/>
    <col min="8" max="8" width="8.7109375" style="38" customWidth="1"/>
    <col min="9" max="9" width="15.7109375" style="38" customWidth="1"/>
    <col min="10" max="10" width="12.7109375" style="38" hidden="1" customWidth="1"/>
    <col min="11" max="11" width="19.7109375" style="38" customWidth="1"/>
    <col min="12" max="12" width="6.7109375" style="81" customWidth="1"/>
    <col min="13" max="13" width="9.8515625" style="82" customWidth="1"/>
    <col min="14" max="14" width="3.7109375" style="38" customWidth="1"/>
    <col min="15" max="15" width="6.8515625" style="81" customWidth="1"/>
    <col min="16" max="16" width="9.8515625" style="82" customWidth="1"/>
    <col min="17" max="17" width="3.7109375" style="38" customWidth="1"/>
    <col min="18" max="18" width="6.8515625" style="81" customWidth="1"/>
    <col min="19" max="19" width="9.57421875" style="82" customWidth="1"/>
    <col min="20" max="20" width="3.7109375" style="38" customWidth="1"/>
    <col min="21" max="22" width="4.8515625" style="38" customWidth="1"/>
    <col min="23" max="23" width="6.7109375" style="38" customWidth="1"/>
    <col min="24" max="24" width="6.7109375" style="38" hidden="1" customWidth="1"/>
    <col min="25" max="25" width="9.7109375" style="82" customWidth="1"/>
    <col min="26" max="16384" width="9.140625" style="38" customWidth="1"/>
  </cols>
  <sheetData>
    <row r="1" spans="1:25" s="79" customFormat="1" ht="7.5" customHeight="1" hidden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5"/>
      <c r="M1" s="76"/>
      <c r="N1" s="77"/>
      <c r="O1" s="78"/>
      <c r="P1" s="76"/>
      <c r="Q1" s="77"/>
      <c r="R1" s="78"/>
      <c r="S1" s="76"/>
      <c r="T1" s="77"/>
      <c r="Y1" s="80"/>
    </row>
    <row r="2" spans="1:26" s="36" customFormat="1" ht="54" customHeight="1">
      <c r="A2" s="196" t="s">
        <v>320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</row>
    <row r="3" spans="1:26" s="36" customFormat="1" ht="15" customHeight="1">
      <c r="A3" s="197" t="s">
        <v>17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</row>
    <row r="4" spans="1:26" s="36" customFormat="1" ht="19.5" customHeight="1">
      <c r="A4" s="198" t="s">
        <v>18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</row>
    <row r="5" spans="1:26" s="36" customFormat="1" ht="26.25" customHeight="1">
      <c r="A5" s="199" t="s">
        <v>36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</row>
    <row r="6" spans="1:26" s="37" customFormat="1" ht="12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</row>
    <row r="7" spans="1:26" ht="18.75" customHeight="1">
      <c r="A7" s="194" t="s">
        <v>316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</row>
    <row r="8" spans="1:25" ht="18.75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</row>
    <row r="9" spans="1:23" s="36" customFormat="1" ht="12.75">
      <c r="A9" s="6" t="s">
        <v>281</v>
      </c>
      <c r="B9" s="40"/>
      <c r="C9" s="41"/>
      <c r="D9" s="41"/>
      <c r="E9" s="41"/>
      <c r="F9" s="41"/>
      <c r="G9" s="41"/>
      <c r="H9" s="41"/>
      <c r="I9" s="41"/>
      <c r="J9" s="41"/>
      <c r="K9" s="42"/>
      <c r="L9" s="43"/>
      <c r="V9" s="6" t="s">
        <v>297</v>
      </c>
      <c r="W9" s="6"/>
    </row>
    <row r="10" spans="1:26" s="45" customFormat="1" ht="19.5" customHeight="1">
      <c r="A10" s="191" t="s">
        <v>32</v>
      </c>
      <c r="B10" s="192" t="s">
        <v>3</v>
      </c>
      <c r="C10" s="189" t="s">
        <v>4</v>
      </c>
      <c r="D10" s="193" t="s">
        <v>19</v>
      </c>
      <c r="E10" s="193" t="s">
        <v>6</v>
      </c>
      <c r="F10" s="191" t="s">
        <v>7</v>
      </c>
      <c r="G10" s="193" t="s">
        <v>20</v>
      </c>
      <c r="H10" s="193" t="s">
        <v>6</v>
      </c>
      <c r="I10" s="193" t="s">
        <v>9</v>
      </c>
      <c r="J10" s="44"/>
      <c r="K10" s="193" t="s">
        <v>11</v>
      </c>
      <c r="L10" s="186" t="s">
        <v>21</v>
      </c>
      <c r="M10" s="186"/>
      <c r="N10" s="186"/>
      <c r="O10" s="186" t="s">
        <v>22</v>
      </c>
      <c r="P10" s="186"/>
      <c r="Q10" s="186"/>
      <c r="R10" s="186" t="s">
        <v>260</v>
      </c>
      <c r="S10" s="186"/>
      <c r="T10" s="186"/>
      <c r="U10" s="187" t="s">
        <v>24</v>
      </c>
      <c r="V10" s="189" t="s">
        <v>25</v>
      </c>
      <c r="W10" s="191" t="s">
        <v>26</v>
      </c>
      <c r="X10" s="192" t="s">
        <v>27</v>
      </c>
      <c r="Y10" s="185" t="s">
        <v>28</v>
      </c>
      <c r="Z10" s="185" t="s">
        <v>29</v>
      </c>
    </row>
    <row r="11" spans="1:26" s="45" customFormat="1" ht="39.75" customHeight="1">
      <c r="A11" s="191"/>
      <c r="B11" s="192"/>
      <c r="C11" s="190"/>
      <c r="D11" s="193"/>
      <c r="E11" s="193"/>
      <c r="F11" s="191"/>
      <c r="G11" s="193"/>
      <c r="H11" s="193"/>
      <c r="I11" s="193"/>
      <c r="J11" s="44"/>
      <c r="K11" s="193"/>
      <c r="L11" s="46" t="s">
        <v>30</v>
      </c>
      <c r="M11" s="47" t="s">
        <v>31</v>
      </c>
      <c r="N11" s="48" t="s">
        <v>32</v>
      </c>
      <c r="O11" s="46" t="s">
        <v>30</v>
      </c>
      <c r="P11" s="47" t="s">
        <v>31</v>
      </c>
      <c r="Q11" s="48" t="s">
        <v>32</v>
      </c>
      <c r="R11" s="46" t="s">
        <v>30</v>
      </c>
      <c r="S11" s="47" t="s">
        <v>31</v>
      </c>
      <c r="T11" s="48" t="s">
        <v>32</v>
      </c>
      <c r="U11" s="188"/>
      <c r="V11" s="190"/>
      <c r="W11" s="191"/>
      <c r="X11" s="192"/>
      <c r="Y11" s="185"/>
      <c r="Z11" s="185"/>
    </row>
    <row r="12" spans="1:26" s="45" customFormat="1" ht="15">
      <c r="A12" s="207" t="s">
        <v>45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</row>
    <row r="13" spans="1:26" s="37" customFormat="1" ht="33" customHeight="1">
      <c r="A13" s="148">
        <f aca="true" t="shared" si="0" ref="A13:A20">RANK(Y13,Y$13:Y$20,0)</f>
        <v>1</v>
      </c>
      <c r="B13" s="49"/>
      <c r="C13" s="84" t="s">
        <v>38</v>
      </c>
      <c r="D13" s="85" t="s">
        <v>139</v>
      </c>
      <c r="E13" s="3"/>
      <c r="F13" s="144" t="s">
        <v>37</v>
      </c>
      <c r="G13" s="86" t="s">
        <v>310</v>
      </c>
      <c r="H13" s="87" t="s">
        <v>311</v>
      </c>
      <c r="I13" s="95" t="s">
        <v>199</v>
      </c>
      <c r="J13" s="95" t="s">
        <v>143</v>
      </c>
      <c r="K13" s="88" t="s">
        <v>144</v>
      </c>
      <c r="L13" s="50">
        <v>165</v>
      </c>
      <c r="M13" s="51">
        <f aca="true" t="shared" si="1" ref="M13:M20">L13/2.6</f>
        <v>63.46153846153846</v>
      </c>
      <c r="N13" s="52">
        <f aca="true" t="shared" si="2" ref="N13:N20">RANK(M13,M$13:M$20,0)</f>
        <v>4</v>
      </c>
      <c r="O13" s="50">
        <v>181</v>
      </c>
      <c r="P13" s="51">
        <f aca="true" t="shared" si="3" ref="P13:P20">O13/2.6</f>
        <v>69.61538461538461</v>
      </c>
      <c r="Q13" s="52">
        <f aca="true" t="shared" si="4" ref="Q13:Q20">RANK(P13,P$13:P$20,0)</f>
        <v>1</v>
      </c>
      <c r="R13" s="50">
        <v>177.5</v>
      </c>
      <c r="S13" s="51">
        <f aca="true" t="shared" si="5" ref="S13:S20">R13/2.6</f>
        <v>68.26923076923077</v>
      </c>
      <c r="T13" s="52">
        <f aca="true" t="shared" si="6" ref="T13:T20">RANK(S13,S$13:S$20,0)</f>
        <v>1</v>
      </c>
      <c r="U13" s="52"/>
      <c r="V13" s="52"/>
      <c r="W13" s="50">
        <f aca="true" t="shared" si="7" ref="W13:W20">L13+O13+R13</f>
        <v>523.5</v>
      </c>
      <c r="X13" s="53"/>
      <c r="Y13" s="83">
        <f aca="true" t="shared" si="8" ref="Y13:Y20">ROUND(SUM(M13,P13,S13)/3,3)-IF($U13=1,0.5,IF($U13=2,1.5,0))</f>
        <v>67.115</v>
      </c>
      <c r="Z13" s="54" t="s">
        <v>270</v>
      </c>
    </row>
    <row r="14" spans="1:26" s="37" customFormat="1" ht="33" customHeight="1">
      <c r="A14" s="148">
        <f t="shared" si="0"/>
        <v>2</v>
      </c>
      <c r="B14" s="49"/>
      <c r="C14" s="84" t="s">
        <v>38</v>
      </c>
      <c r="D14" s="85" t="s">
        <v>256</v>
      </c>
      <c r="E14" s="94"/>
      <c r="F14" s="144" t="s">
        <v>37</v>
      </c>
      <c r="G14" s="86" t="s">
        <v>181</v>
      </c>
      <c r="H14" s="94" t="s">
        <v>182</v>
      </c>
      <c r="I14" s="89" t="s">
        <v>142</v>
      </c>
      <c r="J14" s="89" t="s">
        <v>142</v>
      </c>
      <c r="K14" s="99" t="s">
        <v>144</v>
      </c>
      <c r="L14" s="50">
        <v>170.5</v>
      </c>
      <c r="M14" s="51">
        <f t="shared" si="1"/>
        <v>65.57692307692308</v>
      </c>
      <c r="N14" s="52">
        <f t="shared" si="2"/>
        <v>2</v>
      </c>
      <c r="O14" s="50">
        <v>179.5</v>
      </c>
      <c r="P14" s="51">
        <f t="shared" si="3"/>
        <v>69.03846153846153</v>
      </c>
      <c r="Q14" s="52">
        <f t="shared" si="4"/>
        <v>2</v>
      </c>
      <c r="R14" s="50">
        <v>172.5</v>
      </c>
      <c r="S14" s="51">
        <f t="shared" si="5"/>
        <v>66.34615384615384</v>
      </c>
      <c r="T14" s="52">
        <f t="shared" si="6"/>
        <v>2</v>
      </c>
      <c r="U14" s="52"/>
      <c r="V14" s="52"/>
      <c r="W14" s="50">
        <f t="shared" si="7"/>
        <v>522.5</v>
      </c>
      <c r="X14" s="53"/>
      <c r="Y14" s="83">
        <f t="shared" si="8"/>
        <v>66.987</v>
      </c>
      <c r="Z14" s="54" t="s">
        <v>270</v>
      </c>
    </row>
    <row r="15" spans="1:26" s="37" customFormat="1" ht="33" customHeight="1">
      <c r="A15" s="148">
        <f t="shared" si="0"/>
        <v>3</v>
      </c>
      <c r="B15" s="49"/>
      <c r="C15" s="84" t="s">
        <v>38</v>
      </c>
      <c r="D15" s="85" t="s">
        <v>121</v>
      </c>
      <c r="E15" s="3"/>
      <c r="F15" s="2">
        <v>2</v>
      </c>
      <c r="G15" s="86" t="s">
        <v>253</v>
      </c>
      <c r="H15" s="87" t="s">
        <v>254</v>
      </c>
      <c r="I15" s="95" t="s">
        <v>255</v>
      </c>
      <c r="J15" s="95" t="s">
        <v>35</v>
      </c>
      <c r="K15" s="91" t="s">
        <v>125</v>
      </c>
      <c r="L15" s="50">
        <v>173.5</v>
      </c>
      <c r="M15" s="51">
        <f t="shared" si="1"/>
        <v>66.73076923076923</v>
      </c>
      <c r="N15" s="52">
        <f t="shared" si="2"/>
        <v>1</v>
      </c>
      <c r="O15" s="50">
        <v>170.5</v>
      </c>
      <c r="P15" s="51">
        <f t="shared" si="3"/>
        <v>65.57692307692308</v>
      </c>
      <c r="Q15" s="52">
        <f t="shared" si="4"/>
        <v>6</v>
      </c>
      <c r="R15" s="50">
        <v>168.5</v>
      </c>
      <c r="S15" s="51">
        <f t="shared" si="5"/>
        <v>64.8076923076923</v>
      </c>
      <c r="T15" s="52">
        <f t="shared" si="6"/>
        <v>4</v>
      </c>
      <c r="U15" s="52"/>
      <c r="V15" s="52">
        <v>1</v>
      </c>
      <c r="W15" s="50">
        <f t="shared" si="7"/>
        <v>512.5</v>
      </c>
      <c r="X15" s="53"/>
      <c r="Y15" s="83">
        <f t="shared" si="8"/>
        <v>65.705</v>
      </c>
      <c r="Z15" s="54" t="s">
        <v>270</v>
      </c>
    </row>
    <row r="16" spans="1:26" s="37" customFormat="1" ht="33" customHeight="1">
      <c r="A16" s="148">
        <f t="shared" si="0"/>
        <v>4</v>
      </c>
      <c r="B16" s="49"/>
      <c r="C16" s="84" t="s">
        <v>38</v>
      </c>
      <c r="D16" s="92" t="s">
        <v>257</v>
      </c>
      <c r="E16" s="3"/>
      <c r="F16" s="144" t="s">
        <v>37</v>
      </c>
      <c r="G16" s="86" t="s">
        <v>242</v>
      </c>
      <c r="H16" s="98" t="s">
        <v>243</v>
      </c>
      <c r="I16" s="95" t="s">
        <v>244</v>
      </c>
      <c r="J16" s="95" t="s">
        <v>199</v>
      </c>
      <c r="K16" s="99" t="s">
        <v>125</v>
      </c>
      <c r="L16" s="50">
        <v>166.5</v>
      </c>
      <c r="M16" s="51">
        <f t="shared" si="1"/>
        <v>64.03846153846153</v>
      </c>
      <c r="N16" s="52">
        <f t="shared" si="2"/>
        <v>3</v>
      </c>
      <c r="O16" s="50">
        <v>171.5</v>
      </c>
      <c r="P16" s="51">
        <f t="shared" si="3"/>
        <v>65.96153846153845</v>
      </c>
      <c r="Q16" s="52">
        <f t="shared" si="4"/>
        <v>4</v>
      </c>
      <c r="R16" s="50">
        <v>166</v>
      </c>
      <c r="S16" s="51">
        <f t="shared" si="5"/>
        <v>63.84615384615385</v>
      </c>
      <c r="T16" s="52">
        <f t="shared" si="6"/>
        <v>6</v>
      </c>
      <c r="U16" s="52"/>
      <c r="V16" s="52"/>
      <c r="W16" s="50">
        <f t="shared" si="7"/>
        <v>504</v>
      </c>
      <c r="X16" s="53"/>
      <c r="Y16" s="83">
        <f t="shared" si="8"/>
        <v>64.615</v>
      </c>
      <c r="Z16" s="54" t="s">
        <v>270</v>
      </c>
    </row>
    <row r="17" spans="1:26" s="37" customFormat="1" ht="33" customHeight="1">
      <c r="A17" s="148">
        <f t="shared" si="0"/>
        <v>5</v>
      </c>
      <c r="B17" s="49"/>
      <c r="C17" s="84" t="s">
        <v>38</v>
      </c>
      <c r="D17" s="85" t="s">
        <v>167</v>
      </c>
      <c r="E17" s="3"/>
      <c r="F17" s="2">
        <v>2</v>
      </c>
      <c r="G17" s="86" t="s">
        <v>224</v>
      </c>
      <c r="H17" s="106" t="s">
        <v>225</v>
      </c>
      <c r="I17" s="95" t="s">
        <v>170</v>
      </c>
      <c r="J17" s="95" t="s">
        <v>163</v>
      </c>
      <c r="K17" s="88" t="s">
        <v>171</v>
      </c>
      <c r="L17" s="50">
        <v>163</v>
      </c>
      <c r="M17" s="51">
        <f t="shared" si="1"/>
        <v>62.69230769230769</v>
      </c>
      <c r="N17" s="52">
        <f t="shared" si="2"/>
        <v>6</v>
      </c>
      <c r="O17" s="50">
        <v>171</v>
      </c>
      <c r="P17" s="51">
        <f t="shared" si="3"/>
        <v>65.76923076923077</v>
      </c>
      <c r="Q17" s="52">
        <f t="shared" si="4"/>
        <v>5</v>
      </c>
      <c r="R17" s="50">
        <v>168.5</v>
      </c>
      <c r="S17" s="51">
        <f t="shared" si="5"/>
        <v>64.8076923076923</v>
      </c>
      <c r="T17" s="52">
        <f t="shared" si="6"/>
        <v>4</v>
      </c>
      <c r="U17" s="52">
        <v>1</v>
      </c>
      <c r="V17" s="52"/>
      <c r="W17" s="50">
        <f t="shared" si="7"/>
        <v>502.5</v>
      </c>
      <c r="X17" s="53"/>
      <c r="Y17" s="83">
        <f t="shared" si="8"/>
        <v>63.923</v>
      </c>
      <c r="Z17" s="54" t="s">
        <v>270</v>
      </c>
    </row>
    <row r="18" spans="1:26" s="37" customFormat="1" ht="33" customHeight="1">
      <c r="A18" s="148">
        <f t="shared" si="0"/>
        <v>6</v>
      </c>
      <c r="B18" s="49"/>
      <c r="C18" s="84" t="s">
        <v>38</v>
      </c>
      <c r="D18" s="85" t="s">
        <v>167</v>
      </c>
      <c r="E18" s="3"/>
      <c r="F18" s="2">
        <v>2</v>
      </c>
      <c r="G18" s="86" t="s">
        <v>251</v>
      </c>
      <c r="H18" s="106" t="s">
        <v>252</v>
      </c>
      <c r="I18" s="95" t="s">
        <v>162</v>
      </c>
      <c r="J18" s="95" t="s">
        <v>163</v>
      </c>
      <c r="K18" s="88" t="s">
        <v>171</v>
      </c>
      <c r="L18" s="50">
        <v>164</v>
      </c>
      <c r="M18" s="51">
        <f t="shared" si="1"/>
        <v>63.07692307692307</v>
      </c>
      <c r="N18" s="52">
        <f t="shared" si="2"/>
        <v>5</v>
      </c>
      <c r="O18" s="50">
        <v>173.5</v>
      </c>
      <c r="P18" s="51">
        <f t="shared" si="3"/>
        <v>66.73076923076923</v>
      </c>
      <c r="Q18" s="52">
        <f t="shared" si="4"/>
        <v>3</v>
      </c>
      <c r="R18" s="50">
        <v>170.5</v>
      </c>
      <c r="S18" s="51">
        <f t="shared" si="5"/>
        <v>65.57692307692308</v>
      </c>
      <c r="T18" s="52">
        <f t="shared" si="6"/>
        <v>3</v>
      </c>
      <c r="U18" s="52">
        <v>2</v>
      </c>
      <c r="V18" s="52"/>
      <c r="W18" s="50">
        <f t="shared" si="7"/>
        <v>508</v>
      </c>
      <c r="X18" s="53"/>
      <c r="Y18" s="83">
        <f t="shared" si="8"/>
        <v>63.628</v>
      </c>
      <c r="Z18" s="54" t="s">
        <v>270</v>
      </c>
    </row>
    <row r="19" spans="1:26" s="37" customFormat="1" ht="33" customHeight="1">
      <c r="A19" s="148">
        <f t="shared" si="0"/>
        <v>7</v>
      </c>
      <c r="B19" s="49"/>
      <c r="C19" s="84" t="s">
        <v>38</v>
      </c>
      <c r="D19" s="85" t="s">
        <v>250</v>
      </c>
      <c r="E19" s="3"/>
      <c r="F19" s="180" t="s">
        <v>37</v>
      </c>
      <c r="G19" s="104" t="s">
        <v>50</v>
      </c>
      <c r="H19" s="94" t="s">
        <v>51</v>
      </c>
      <c r="I19" s="105" t="s">
        <v>52</v>
      </c>
      <c r="J19" s="90" t="s">
        <v>56</v>
      </c>
      <c r="K19" s="91" t="s">
        <v>53</v>
      </c>
      <c r="L19" s="50">
        <v>158.5</v>
      </c>
      <c r="M19" s="51">
        <f t="shared" si="1"/>
        <v>60.96153846153846</v>
      </c>
      <c r="N19" s="52">
        <f t="shared" si="2"/>
        <v>7</v>
      </c>
      <c r="O19" s="50">
        <v>159</v>
      </c>
      <c r="P19" s="51">
        <f t="shared" si="3"/>
        <v>61.15384615384615</v>
      </c>
      <c r="Q19" s="52">
        <f t="shared" si="4"/>
        <v>7</v>
      </c>
      <c r="R19" s="50">
        <v>166</v>
      </c>
      <c r="S19" s="51">
        <f t="shared" si="5"/>
        <v>63.84615384615385</v>
      </c>
      <c r="T19" s="52">
        <f t="shared" si="6"/>
        <v>6</v>
      </c>
      <c r="U19" s="52"/>
      <c r="V19" s="52"/>
      <c r="W19" s="50">
        <f t="shared" si="7"/>
        <v>483.5</v>
      </c>
      <c r="X19" s="53"/>
      <c r="Y19" s="83">
        <f t="shared" si="8"/>
        <v>61.987</v>
      </c>
      <c r="Z19" s="54" t="s">
        <v>270</v>
      </c>
    </row>
    <row r="20" spans="1:26" s="37" customFormat="1" ht="33" customHeight="1">
      <c r="A20" s="148">
        <f t="shared" si="0"/>
        <v>8</v>
      </c>
      <c r="B20" s="49"/>
      <c r="C20" s="84" t="s">
        <v>38</v>
      </c>
      <c r="D20" s="85" t="s">
        <v>258</v>
      </c>
      <c r="E20" s="3"/>
      <c r="F20" s="5" t="s">
        <v>40</v>
      </c>
      <c r="G20" s="86" t="s">
        <v>140</v>
      </c>
      <c r="H20" s="87" t="s">
        <v>141</v>
      </c>
      <c r="I20" s="95" t="s">
        <v>142</v>
      </c>
      <c r="J20" s="95" t="s">
        <v>259</v>
      </c>
      <c r="K20" s="91" t="s">
        <v>144</v>
      </c>
      <c r="L20" s="50">
        <v>155</v>
      </c>
      <c r="M20" s="51">
        <f t="shared" si="1"/>
        <v>59.61538461538461</v>
      </c>
      <c r="N20" s="52">
        <f t="shared" si="2"/>
        <v>8</v>
      </c>
      <c r="O20" s="50">
        <v>151.5</v>
      </c>
      <c r="P20" s="51">
        <f t="shared" si="3"/>
        <v>58.26923076923077</v>
      </c>
      <c r="Q20" s="52">
        <f t="shared" si="4"/>
        <v>8</v>
      </c>
      <c r="R20" s="50">
        <v>159.5</v>
      </c>
      <c r="S20" s="51">
        <f t="shared" si="5"/>
        <v>61.34615384615385</v>
      </c>
      <c r="T20" s="52">
        <f t="shared" si="6"/>
        <v>8</v>
      </c>
      <c r="U20" s="52"/>
      <c r="V20" s="52"/>
      <c r="W20" s="50">
        <f t="shared" si="7"/>
        <v>466</v>
      </c>
      <c r="X20" s="53"/>
      <c r="Y20" s="83">
        <f t="shared" si="8"/>
        <v>59.744</v>
      </c>
      <c r="Z20" s="54" t="s">
        <v>270</v>
      </c>
    </row>
    <row r="21" spans="1:26" s="37" customFormat="1" ht="15">
      <c r="A21" s="207" t="s">
        <v>39</v>
      </c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</row>
    <row r="22" spans="1:26" s="37" customFormat="1" ht="33" customHeight="1">
      <c r="A22" s="148">
        <f>RANK(Y22,Y$22:Y$24,0)</f>
        <v>1</v>
      </c>
      <c r="B22" s="49"/>
      <c r="C22" s="84" t="s">
        <v>38</v>
      </c>
      <c r="D22" s="145" t="s">
        <v>192</v>
      </c>
      <c r="E22" s="3"/>
      <c r="F22" s="5">
        <v>3</v>
      </c>
      <c r="G22" s="152" t="s">
        <v>193</v>
      </c>
      <c r="H22" s="94" t="s">
        <v>194</v>
      </c>
      <c r="I22" s="90" t="s">
        <v>146</v>
      </c>
      <c r="J22" s="90" t="s">
        <v>317</v>
      </c>
      <c r="K22" s="153" t="s">
        <v>144</v>
      </c>
      <c r="L22" s="50">
        <v>172.5</v>
      </c>
      <c r="M22" s="51">
        <f>L22/2.6</f>
        <v>66.34615384615384</v>
      </c>
      <c r="N22" s="52">
        <f>RANK(M22,M$22:M$24,0)</f>
        <v>1</v>
      </c>
      <c r="O22" s="50">
        <v>176.5</v>
      </c>
      <c r="P22" s="51">
        <f>O22/2.6</f>
        <v>67.88461538461539</v>
      </c>
      <c r="Q22" s="52">
        <f>RANK(P22,P$22:P$24,0)</f>
        <v>1</v>
      </c>
      <c r="R22" s="50">
        <v>167.5</v>
      </c>
      <c r="S22" s="51">
        <f>R22/2.6</f>
        <v>64.42307692307692</v>
      </c>
      <c r="T22" s="52">
        <f>RANK(S22,S$22:S$24,0)</f>
        <v>1</v>
      </c>
      <c r="U22" s="52"/>
      <c r="V22" s="52"/>
      <c r="W22" s="50">
        <f>L22+O22+R22</f>
        <v>516.5</v>
      </c>
      <c r="X22" s="53"/>
      <c r="Y22" s="83">
        <f>ROUND(SUM(M22,P22,S22)/3,3)-IF($U22=1,0.5,IF($U22=2,1.5,0))</f>
        <v>66.218</v>
      </c>
      <c r="Z22" s="54" t="s">
        <v>34</v>
      </c>
    </row>
    <row r="23" spans="1:26" s="37" customFormat="1" ht="33" customHeight="1">
      <c r="A23" s="148">
        <f>RANK(Y23,Y$22:Y$24,0)</f>
        <v>2</v>
      </c>
      <c r="B23" s="49"/>
      <c r="C23" s="84" t="s">
        <v>38</v>
      </c>
      <c r="D23" s="85" t="s">
        <v>195</v>
      </c>
      <c r="E23" s="3"/>
      <c r="F23" s="2" t="s">
        <v>37</v>
      </c>
      <c r="G23" s="86" t="s">
        <v>196</v>
      </c>
      <c r="H23" s="94" t="s">
        <v>197</v>
      </c>
      <c r="I23" s="89" t="s">
        <v>198</v>
      </c>
      <c r="J23" s="89" t="s">
        <v>199</v>
      </c>
      <c r="K23" s="91" t="s">
        <v>125</v>
      </c>
      <c r="L23" s="50">
        <v>169</v>
      </c>
      <c r="M23" s="51">
        <f>L23/2.6</f>
        <v>65</v>
      </c>
      <c r="N23" s="52">
        <f>RANK(M23,M$22:M$24,0)</f>
        <v>2</v>
      </c>
      <c r="O23" s="50">
        <v>169.5</v>
      </c>
      <c r="P23" s="51">
        <f>O23/2.6</f>
        <v>65.1923076923077</v>
      </c>
      <c r="Q23" s="52">
        <f>RANK(P23,P$22:P$24,0)</f>
        <v>2</v>
      </c>
      <c r="R23" s="50">
        <v>167</v>
      </c>
      <c r="S23" s="51">
        <f>R23/2.6</f>
        <v>64.23076923076923</v>
      </c>
      <c r="T23" s="52">
        <f>RANK(S23,S$22:S$24,0)</f>
        <v>2</v>
      </c>
      <c r="U23" s="52"/>
      <c r="V23" s="52"/>
      <c r="W23" s="50">
        <f>L23+O23+R23</f>
        <v>505.5</v>
      </c>
      <c r="X23" s="53"/>
      <c r="Y23" s="83">
        <f>ROUND(SUM(M23,P23,S23)/3,3)-IF($U23=1,0.5,IF($U23=2,1.5,0))</f>
        <v>64.808</v>
      </c>
      <c r="Z23" s="54" t="s">
        <v>34</v>
      </c>
    </row>
    <row r="24" spans="1:26" s="37" customFormat="1" ht="33" customHeight="1">
      <c r="A24" s="148">
        <f>RANK(Y24,Y$22:Y$24,0)</f>
        <v>3</v>
      </c>
      <c r="B24" s="49"/>
      <c r="C24" s="84" t="s">
        <v>38</v>
      </c>
      <c r="D24" s="85" t="s">
        <v>210</v>
      </c>
      <c r="E24" s="3"/>
      <c r="F24" s="2" t="s">
        <v>37</v>
      </c>
      <c r="G24" s="86" t="s">
        <v>211</v>
      </c>
      <c r="H24" s="94" t="s">
        <v>212</v>
      </c>
      <c r="I24" s="95" t="s">
        <v>213</v>
      </c>
      <c r="J24" s="89" t="s">
        <v>214</v>
      </c>
      <c r="K24" s="153" t="s">
        <v>215</v>
      </c>
      <c r="L24" s="50">
        <v>159</v>
      </c>
      <c r="M24" s="51">
        <f>L24/2.6</f>
        <v>61.15384615384615</v>
      </c>
      <c r="N24" s="52">
        <f>RANK(M24,M$22:M$24,0)</f>
        <v>3</v>
      </c>
      <c r="O24" s="50">
        <v>162.5</v>
      </c>
      <c r="P24" s="51">
        <f>O24/2.6</f>
        <v>62.5</v>
      </c>
      <c r="Q24" s="52">
        <f>RANK(P24,P$22:P$24,0)</f>
        <v>3</v>
      </c>
      <c r="R24" s="50">
        <v>159</v>
      </c>
      <c r="S24" s="51">
        <f>R24/2.6</f>
        <v>61.15384615384615</v>
      </c>
      <c r="T24" s="52">
        <f>RANK(S24,S$22:S$24,0)</f>
        <v>3</v>
      </c>
      <c r="U24" s="52"/>
      <c r="V24" s="52"/>
      <c r="W24" s="50">
        <f>L24+O24+R24</f>
        <v>480.5</v>
      </c>
      <c r="X24" s="53"/>
      <c r="Y24" s="83">
        <f>ROUND(SUM(M24,P24,S24)/3,3)-IF($U24=1,0.5,IF($U24=2,1.5,0))</f>
        <v>61.603</v>
      </c>
      <c r="Z24" s="54" t="s">
        <v>40</v>
      </c>
    </row>
    <row r="25" spans="1:25" s="37" customFormat="1" ht="22.5" customHeight="1">
      <c r="A25" s="55"/>
      <c r="B25" s="56"/>
      <c r="C25" s="57"/>
      <c r="D25" s="58"/>
      <c r="E25" s="59"/>
      <c r="F25" s="60"/>
      <c r="G25" s="61"/>
      <c r="H25" s="62"/>
      <c r="I25" s="63"/>
      <c r="J25" s="64"/>
      <c r="K25" s="63"/>
      <c r="L25" s="65"/>
      <c r="M25" s="66"/>
      <c r="N25" s="67"/>
      <c r="O25" s="65"/>
      <c r="P25" s="66"/>
      <c r="Q25" s="67"/>
      <c r="R25" s="65"/>
      <c r="S25" s="66"/>
      <c r="T25" s="67"/>
      <c r="U25" s="67"/>
      <c r="V25" s="67"/>
      <c r="W25" s="65"/>
      <c r="X25" s="68"/>
      <c r="Y25" s="66"/>
    </row>
    <row r="26" spans="1:25" ht="30" customHeight="1">
      <c r="A26" s="1"/>
      <c r="B26" s="1"/>
      <c r="C26" s="1"/>
      <c r="D26" s="1" t="s">
        <v>14</v>
      </c>
      <c r="E26" s="1"/>
      <c r="F26" s="1"/>
      <c r="G26" s="1"/>
      <c r="H26" s="1"/>
      <c r="I26" s="1" t="s">
        <v>271</v>
      </c>
      <c r="J26" s="1"/>
      <c r="K26" s="69"/>
      <c r="L26" s="70"/>
      <c r="M26" s="69"/>
      <c r="N26" s="1"/>
      <c r="O26" s="71"/>
      <c r="P26" s="72"/>
      <c r="Q26" s="1"/>
      <c r="R26" s="71"/>
      <c r="S26" s="72"/>
      <c r="T26" s="1"/>
      <c r="U26" s="1"/>
      <c r="V26" s="1"/>
      <c r="W26" s="1"/>
      <c r="X26" s="1"/>
      <c r="Y26" s="72"/>
    </row>
    <row r="27" spans="1:25" ht="30" customHeight="1">
      <c r="A27" s="1"/>
      <c r="B27" s="1"/>
      <c r="C27" s="1"/>
      <c r="D27" s="1" t="s">
        <v>15</v>
      </c>
      <c r="E27" s="1"/>
      <c r="F27" s="1"/>
      <c r="G27" s="1"/>
      <c r="H27" s="1"/>
      <c r="I27" s="1" t="s">
        <v>154</v>
      </c>
      <c r="J27" s="1"/>
      <c r="K27" s="69"/>
      <c r="L27" s="70"/>
      <c r="M27" s="73"/>
      <c r="O27" s="71"/>
      <c r="P27" s="72"/>
      <c r="Q27" s="1"/>
      <c r="R27" s="71"/>
      <c r="S27" s="72"/>
      <c r="T27" s="1"/>
      <c r="U27" s="1"/>
      <c r="V27" s="1"/>
      <c r="W27" s="1"/>
      <c r="X27" s="1"/>
      <c r="Y27" s="72"/>
    </row>
    <row r="28" spans="11:13" ht="12.75">
      <c r="K28" s="69"/>
      <c r="L28" s="70"/>
      <c r="M28" s="69"/>
    </row>
    <row r="29" spans="11:13" ht="12.75">
      <c r="K29" s="69"/>
      <c r="L29" s="70"/>
      <c r="M29" s="69"/>
    </row>
  </sheetData>
  <sheetProtection/>
  <protectedRanges>
    <protectedRange sqref="K24" name="Диапазон1_3_1_1_3_11_1_1_3_1_3_1_1_1_1_1_2_1"/>
  </protectedRanges>
  <mergeCells count="27">
    <mergeCell ref="A7:Z7"/>
    <mergeCell ref="A2:Z2"/>
    <mergeCell ref="A3:Z3"/>
    <mergeCell ref="A4:Z4"/>
    <mergeCell ref="A5:Z5"/>
    <mergeCell ref="A6:Z6"/>
    <mergeCell ref="G10:G11"/>
    <mergeCell ref="H10:H11"/>
    <mergeCell ref="I10:I11"/>
    <mergeCell ref="K10:K11"/>
    <mergeCell ref="L10:N10"/>
    <mergeCell ref="A12:Z12"/>
    <mergeCell ref="A21:Z21"/>
    <mergeCell ref="Z10:Z11"/>
    <mergeCell ref="R10:T10"/>
    <mergeCell ref="U10:U11"/>
    <mergeCell ref="V10:V11"/>
    <mergeCell ref="W10:W11"/>
    <mergeCell ref="X10:X11"/>
    <mergeCell ref="Y10:Y11"/>
    <mergeCell ref="O10:Q10"/>
    <mergeCell ref="A10:A11"/>
    <mergeCell ref="B10:B11"/>
    <mergeCell ref="C10:C11"/>
    <mergeCell ref="D10:D11"/>
    <mergeCell ref="E10:E11"/>
    <mergeCell ref="F10:F11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user</cp:lastModifiedBy>
  <cp:lastPrinted>2017-06-04T10:23:59Z</cp:lastPrinted>
  <dcterms:created xsi:type="dcterms:W3CDTF">2017-04-06T18:59:51Z</dcterms:created>
  <dcterms:modified xsi:type="dcterms:W3CDTF">2017-06-05T16:08:49Z</dcterms:modified>
  <cp:category/>
  <cp:version/>
  <cp:contentType/>
  <cp:contentStatus/>
</cp:coreProperties>
</file>