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933" activeTab="0"/>
  </bookViews>
  <sheets>
    <sheet name="МЛ" sheetId="1" r:id="rId1"/>
    <sheet name="МП" sheetId="2" r:id="rId2"/>
    <sheet name="ППюн" sheetId="3" r:id="rId3"/>
    <sheet name="ППд А " sheetId="4" r:id="rId4"/>
    <sheet name="КПд ок" sheetId="5" r:id="rId5"/>
    <sheet name="1.2" sheetId="6" r:id="rId6"/>
    <sheet name="Судейская" sheetId="7" r:id="rId7"/>
  </sheets>
  <definedNames>
    <definedName name="_xlnm.Print_Area" localSheetId="5">'1.2'!$A$1:$Z$23</definedName>
    <definedName name="_xlnm.Print_Area" localSheetId="4">'КПд ок'!$A$1:$AA$22</definedName>
    <definedName name="_xlnm.Print_Area" localSheetId="0">'МЛ'!$A$1:$M$46</definedName>
    <definedName name="_xlnm.Print_Area" localSheetId="1">'МП'!$A$1:$Z$20</definedName>
    <definedName name="_xlnm.Print_Area" localSheetId="3">'ППд А '!$A$1:$AA$27</definedName>
    <definedName name="_xlnm.Print_Area" localSheetId="2">'ППюн'!$A$1:$Z$25</definedName>
  </definedNames>
  <calcPr fullCalcOnLoad="1"/>
</workbook>
</file>

<file path=xl/sharedStrings.xml><?xml version="1.0" encoding="utf-8"?>
<sst xmlns="http://schemas.openxmlformats.org/spreadsheetml/2006/main" count="896" uniqueCount="307">
  <si>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</si>
  <si>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</si>
  <si>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</si>
  <si>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</si>
  <si>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</si>
  <si>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</si>
  <si>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</si>
  <si>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</si>
  <si>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</si>
  <si>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</si>
  <si>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</si>
  <si>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</si>
  <si>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</si>
  <si>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</si>
  <si>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</si>
  <si>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</si>
  <si>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</si>
  <si>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Н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</si>
  <si>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</si>
  <si>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</si>
  <si>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</si>
  <si>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</si>
  <si>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</si>
  <si>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</si>
  <si>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</si>
  <si>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</si>
  <si>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</si>
  <si>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</si>
  <si>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</si>
  <si>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</si>
  <si>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</si>
  <si>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</si>
  <si>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</si>
  <si>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Ветеринарный врач</t>
  </si>
  <si>
    <t>самостоятельно</t>
  </si>
  <si>
    <t>Допущен</t>
  </si>
  <si>
    <t xml:space="preserve">Главный судья </t>
  </si>
  <si>
    <t>М</t>
  </si>
  <si>
    <t>Технический делегат</t>
  </si>
  <si>
    <t>Медиана</t>
  </si>
  <si>
    <t>С</t>
  </si>
  <si>
    <t>Шеф-стюард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</si>
  <si>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</si>
  <si>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</si>
  <si>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</si>
  <si>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</si>
  <si>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</si>
  <si>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</si>
  <si>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</si>
  <si>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</si>
  <si>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</si>
  <si>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ПРЕДВАРИТЕЛЬНЫЙ ПРИЗ А. Дети (FEI 2020)</t>
  </si>
  <si>
    <t>Технические ошибки</t>
  </si>
  <si>
    <t>Технический Делегат</t>
  </si>
  <si>
    <t>Малый Приз</t>
  </si>
  <si>
    <t>мужчины и женщины</t>
  </si>
  <si>
    <t>Судья-член Гранд-жюри</t>
  </si>
  <si>
    <t xml:space="preserve">Предварительный приз. Юноши </t>
  </si>
  <si>
    <t>Срединный результат</t>
  </si>
  <si>
    <t>мл4</t>
  </si>
  <si>
    <t>мп</t>
  </si>
  <si>
    <t>ППдВ</t>
  </si>
  <si>
    <t>ППдА</t>
  </si>
  <si>
    <t>оп2</t>
  </si>
  <si>
    <t>оп1</t>
  </si>
  <si>
    <t>тп</t>
  </si>
  <si>
    <t>д</t>
  </si>
  <si>
    <t>ок</t>
  </si>
  <si>
    <t>Ппю</t>
  </si>
  <si>
    <t>дп</t>
  </si>
  <si>
    <t>юноши и девушки 14-18 лет, юниоры и юниорки 16-21 год, мужчины и женщины</t>
  </si>
  <si>
    <t>мальчики и девочки 10-12 лет, мальчики и девочки 12-14 лет, 
мальчики и девочки 9-12 лет (на лошадях до 150 см в холке), мальчики и девочки 12-16 лет (на лошадях до 150 см в холке), 
юноши и девушки 14-18 лет, мужчины и женщины</t>
  </si>
  <si>
    <t>Выездка - малый круг</t>
  </si>
  <si>
    <t>-</t>
  </si>
  <si>
    <t>Выездка -малый круг</t>
  </si>
  <si>
    <r>
      <t xml:space="preserve">СОРЕВНОВАНИЯ ПО ВЫЕЗДКЕ, 
ПОСВЕЩЕННЫЕ ПАМЯТИ АЛЕКСАНДРА АХАЧИНСКОГО
</t>
    </r>
    <r>
      <rPr>
        <sz val="14"/>
        <rFont val="Verdana"/>
        <family val="2"/>
      </rPr>
      <t>клубные</t>
    </r>
  </si>
  <si>
    <t>25 марта 2023г.</t>
  </si>
  <si>
    <t>КК "Grand Stable" / Ленинградская область</t>
  </si>
  <si>
    <t>Выездка-большой круг, выездка-малый круг, выездка-на лошади 7 лет, выездка-на лошади 6 лет, выездка-на лошади до 6 лет, выездка (высота в холке до 150 см)</t>
  </si>
  <si>
    <t>Лукина Н.Д.- СС 1К - Ленинградская область</t>
  </si>
  <si>
    <t>Румянцева Е.А. - СС ВК - Ленинградская область</t>
  </si>
  <si>
    <t>Борисенко А.П. - СС 2К - Санкт-Петербург</t>
  </si>
  <si>
    <t>Румянцева Е.В. - ОВ/ВД  ФКСР - Санкт-Петербург</t>
  </si>
  <si>
    <t>СОРЕВНОВАНИЯ ПО ВЫЕЗДКЕ, 
ПОСВЕЩЕННЫЕ ПАМЯТИ АЛЕКСАНДРА АХАЧИНСКОГО
клубные</t>
  </si>
  <si>
    <t xml:space="preserve"> - </t>
  </si>
  <si>
    <r>
      <t xml:space="preserve">АНКУДИНОВА </t>
    </r>
    <r>
      <rPr>
        <sz val="9"/>
        <rFont val="Verdana"/>
        <family val="2"/>
      </rPr>
      <t>Александра</t>
    </r>
  </si>
  <si>
    <t>086000</t>
  </si>
  <si>
    <r>
      <t>БОСС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польск. тепл., Бисквит, Польша</t>
    </r>
  </si>
  <si>
    <t>011320</t>
  </si>
  <si>
    <t>Голубев К.</t>
  </si>
  <si>
    <t>Зибарова Е.</t>
  </si>
  <si>
    <t>КК "Гранд Стейбл" /
Санкт-Петербург</t>
  </si>
  <si>
    <r>
      <t xml:space="preserve">НОВИКОВА </t>
    </r>
    <r>
      <rPr>
        <sz val="10"/>
        <rFont val="Verdana"/>
        <family val="2"/>
      </rPr>
      <t>Кристина</t>
    </r>
  </si>
  <si>
    <t>027093</t>
  </si>
  <si>
    <r>
      <t>КЛИНТОРД II</t>
    </r>
    <r>
      <rPr>
        <sz val="10"/>
        <rFont val="Verdana"/>
        <family val="2"/>
      </rPr>
      <t>-06, мер., сер., голшт., Клинтон I, Германия</t>
    </r>
  </si>
  <si>
    <t>018352</t>
  </si>
  <si>
    <t>Лебедева И.</t>
  </si>
  <si>
    <t>ч/в /
Санкт-Петербург</t>
  </si>
  <si>
    <r>
      <t xml:space="preserve">ТКАЧЕНКО </t>
    </r>
    <r>
      <rPr>
        <sz val="9"/>
        <rFont val="Verdana"/>
        <family val="2"/>
      </rPr>
      <t>Алена</t>
    </r>
  </si>
  <si>
    <t>010691</t>
  </si>
  <si>
    <r>
      <t>ДОРТМУНД</t>
    </r>
    <r>
      <rPr>
        <sz val="9"/>
        <rFont val="Verdana"/>
        <family val="2"/>
      </rPr>
      <t>-05, жер., т.-гнед., ганн., Дублер, КСК Золотой ганновер, Ленинградская область</t>
    </r>
  </si>
  <si>
    <t>004551</t>
  </si>
  <si>
    <t>Ткаченко А.</t>
  </si>
  <si>
    <t>КСК "Всадник" / 
Республика Карелия</t>
  </si>
  <si>
    <r>
      <t xml:space="preserve">ШУВАРИКОВА </t>
    </r>
    <r>
      <rPr>
        <sz val="9"/>
        <rFont val="Verdana"/>
        <family val="2"/>
      </rPr>
      <t>Александра</t>
    </r>
  </si>
  <si>
    <t>009943</t>
  </si>
  <si>
    <r>
      <t>ГОРЯЧИЙ ЛЕД</t>
    </r>
    <r>
      <rPr>
        <sz val="9"/>
        <rFont val="Verdana"/>
        <family val="2"/>
      </rPr>
      <t>-08, мер.,гнед., полукр., Леон, Ленинградская область, Россия</t>
    </r>
  </si>
  <si>
    <t>Смирнов Д.</t>
  </si>
  <si>
    <t>Шуварикова А.</t>
  </si>
  <si>
    <t>КСК "Олимп" /
Ленинградская область</t>
  </si>
  <si>
    <r>
      <t xml:space="preserve">АЛЕКСЕЕВА </t>
    </r>
    <r>
      <rPr>
        <sz val="9"/>
        <rFont val="Verdana"/>
        <family val="2"/>
      </rPr>
      <t>Елена</t>
    </r>
  </si>
  <si>
    <t>006188</t>
  </si>
  <si>
    <r>
      <t>ХАЙ ПОИНТ</t>
    </r>
    <r>
      <rPr>
        <sz val="9"/>
        <rFont val="Verdana"/>
        <family val="2"/>
      </rPr>
      <t>-16, коб., гнед., полукр., Победитель, Москва</t>
    </r>
  </si>
  <si>
    <t>024766</t>
  </si>
  <si>
    <t>Манушина В.</t>
  </si>
  <si>
    <r>
      <t xml:space="preserve">ДМИТРИЕВА </t>
    </r>
    <r>
      <rPr>
        <sz val="9"/>
        <rFont val="Verdana"/>
        <family val="2"/>
      </rPr>
      <t>Елизавета, 2007</t>
    </r>
  </si>
  <si>
    <t>032807</t>
  </si>
  <si>
    <r>
      <t>ФЕЗАЛИС</t>
    </r>
    <r>
      <rPr>
        <sz val="9"/>
        <rFont val="Verdana"/>
        <family val="2"/>
      </rPr>
      <t>-01, мер., рыж., буден., Ферзь, Тульская область</t>
    </r>
  </si>
  <si>
    <t>014520</t>
  </si>
  <si>
    <t>Дмитриева М.</t>
  </si>
  <si>
    <t xml:space="preserve">Дмитриева М. </t>
  </si>
  <si>
    <t>КК "Гранд Стейбл" / 
Ленинградская область</t>
  </si>
  <si>
    <r>
      <t xml:space="preserve">ЗЕЙФЕРОВА </t>
    </r>
    <r>
      <rPr>
        <sz val="9"/>
        <rFont val="Verdana"/>
        <family val="2"/>
      </rPr>
      <t>Жанна</t>
    </r>
  </si>
  <si>
    <t>004484</t>
  </si>
  <si>
    <r>
      <t>ПЕПСИ-</t>
    </r>
    <r>
      <rPr>
        <sz val="9"/>
        <rFont val="Verdana"/>
        <family val="2"/>
      </rPr>
      <t>15, коб., гнед., полукр., Победитель, Россия</t>
    </r>
  </si>
  <si>
    <t>022137</t>
  </si>
  <si>
    <t>Дубовикова А.</t>
  </si>
  <si>
    <t>Фадеева О.</t>
  </si>
  <si>
    <t>КК "Гранд Стейбл" / 
Санкт-Петербург</t>
  </si>
  <si>
    <r>
      <t xml:space="preserve">АРНГОЛЬД </t>
    </r>
    <r>
      <rPr>
        <sz val="9"/>
        <rFont val="Verdana"/>
        <family val="2"/>
      </rPr>
      <t>Виктория</t>
    </r>
  </si>
  <si>
    <t>026596</t>
  </si>
  <si>
    <r>
      <t>ИЛЛИНОЙС-</t>
    </r>
    <r>
      <rPr>
        <sz val="9"/>
        <rFont val="Verdana"/>
        <family val="2"/>
      </rPr>
      <t>12, мер., гнед., РВП, Изборск</t>
    </r>
  </si>
  <si>
    <t>016525</t>
  </si>
  <si>
    <t>Орлова А.</t>
  </si>
  <si>
    <r>
      <t>БАГДАД-</t>
    </r>
    <r>
      <rPr>
        <sz val="9"/>
        <rFont val="Verdana"/>
        <family val="2"/>
      </rPr>
      <t>10, жер., рыж., голшт., Голкипер, Россия</t>
    </r>
  </si>
  <si>
    <t>023212</t>
  </si>
  <si>
    <t>Рябинкина М.</t>
  </si>
  <si>
    <r>
      <t xml:space="preserve">ДОМАНЧУК </t>
    </r>
    <r>
      <rPr>
        <sz val="9"/>
        <rFont val="Verdana"/>
        <family val="2"/>
      </rPr>
      <t>Любовь</t>
    </r>
  </si>
  <si>
    <t>004089</t>
  </si>
  <si>
    <t>КМС</t>
  </si>
  <si>
    <r>
      <t>РОСАРИА-</t>
    </r>
    <r>
      <rPr>
        <sz val="9"/>
        <rFont val="Verdana"/>
        <family val="2"/>
      </rPr>
      <t>17, коб., рыж., буд., Ромул, Россия</t>
    </r>
  </si>
  <si>
    <t xml:space="preserve"> 028333</t>
  </si>
  <si>
    <t>Шиндер С.</t>
  </si>
  <si>
    <t>КСК "Хорс Тревел" /
Санкт-Петербург</t>
  </si>
  <si>
    <r>
      <t xml:space="preserve">ТРОФИМОВА </t>
    </r>
    <r>
      <rPr>
        <sz val="9"/>
        <rFont val="Verdana"/>
        <family val="2"/>
      </rPr>
      <t>Александра, 2002</t>
    </r>
  </si>
  <si>
    <t>123602</t>
  </si>
  <si>
    <r>
      <t>КАПКАН</t>
    </r>
    <r>
      <rPr>
        <sz val="10"/>
        <rFont val="Verdana"/>
        <family val="2"/>
      </rPr>
      <t>-06,мер., рыж., полукр., Приход, ф/х Великое село, Ленинградская обл.</t>
    </r>
  </si>
  <si>
    <t>007746</t>
  </si>
  <si>
    <t>Кузьменко Н.</t>
  </si>
  <si>
    <t>Стуканцева Д.</t>
  </si>
  <si>
    <t>КСК "Верево" / 
Санкт-Петербург</t>
  </si>
  <si>
    <r>
      <t>ЦВЕТНИКОВА</t>
    </r>
    <r>
      <rPr>
        <sz val="9"/>
        <rFont val="Verdana"/>
        <family val="2"/>
      </rPr>
      <t xml:space="preserve"> Виктория, 2007</t>
    </r>
  </si>
  <si>
    <t>059607</t>
  </si>
  <si>
    <r>
      <t>КАН</t>
    </r>
    <r>
      <rPr>
        <sz val="9"/>
        <rFont val="Verdana"/>
        <family val="2"/>
      </rPr>
      <t>-14, жер., гнед., ганн., Кореолан 29, к/з "Кавказ"</t>
    </r>
  </si>
  <si>
    <t>023698</t>
  </si>
  <si>
    <t>Плетцер А.</t>
  </si>
  <si>
    <t>КСК "Верево" /
Санкт-Петербург</t>
  </si>
  <si>
    <r>
      <t xml:space="preserve">ГОЛУБЕВ </t>
    </r>
    <r>
      <rPr>
        <sz val="9"/>
        <rFont val="Verdana"/>
        <family val="2"/>
      </rPr>
      <t>Константин</t>
    </r>
  </si>
  <si>
    <t>072097</t>
  </si>
  <si>
    <r>
      <t>БОСС</t>
    </r>
    <r>
      <rPr>
        <sz val="9"/>
        <rFont val="Verdana"/>
        <family val="2"/>
      </rPr>
      <t>-10, мер., гнед., польск. тепл., Бисквит, Польша</t>
    </r>
  </si>
  <si>
    <t>Арнгольд В.</t>
  </si>
  <si>
    <r>
      <t xml:space="preserve">МОИСЕЕВА </t>
    </r>
    <r>
      <rPr>
        <sz val="9"/>
        <rFont val="Verdana"/>
        <family val="2"/>
      </rPr>
      <t>Анна</t>
    </r>
  </si>
  <si>
    <t>017892</t>
  </si>
  <si>
    <r>
      <t>ВЕГАС</t>
    </r>
    <r>
      <rPr>
        <sz val="9"/>
        <rFont val="Verdana"/>
        <family val="2"/>
      </rPr>
      <t>-06, жер., вор., ганн., Возгон 26, Санкт-Петербург</t>
    </r>
  </si>
  <si>
    <t>013948</t>
  </si>
  <si>
    <t>Моисеева А.</t>
  </si>
  <si>
    <t>Алексеева Е.</t>
  </si>
  <si>
    <t xml:space="preserve"> юноши и девушки 14-18 лет, мужчины и женщины</t>
  </si>
  <si>
    <r>
      <t xml:space="preserve">ЛАРИКОВА </t>
    </r>
    <r>
      <rPr>
        <sz val="10"/>
        <rFont val="Verdana"/>
        <family val="2"/>
      </rPr>
      <t>Диана, 2000</t>
    </r>
  </si>
  <si>
    <t>082000</t>
  </si>
  <si>
    <r>
      <t>БАНДИТ</t>
    </r>
    <r>
      <rPr>
        <sz val="10"/>
        <rFont val="Verdana"/>
        <family val="2"/>
      </rPr>
      <t>-10, мер., гнед., полукр., неизв., Россия</t>
    </r>
  </si>
  <si>
    <t>025539</t>
  </si>
  <si>
    <t>Голынцева М.</t>
  </si>
  <si>
    <t>КСК "Эфа" /
 Санкт-Петербург</t>
  </si>
  <si>
    <r>
      <t xml:space="preserve">ЧЕБОТАРЕВА </t>
    </r>
    <r>
      <rPr>
        <sz val="10"/>
        <rFont val="Verdana"/>
        <family val="2"/>
      </rPr>
      <t>Анастасия, 2005</t>
    </r>
  </si>
  <si>
    <r>
      <t>КАН</t>
    </r>
    <r>
      <rPr>
        <sz val="10"/>
        <rFont val="Verdana"/>
        <family val="2"/>
      </rPr>
      <t>-14, жер., гнед., ганн., Кореолан 29, к/з "Кавказ"</t>
    </r>
  </si>
  <si>
    <r>
      <t xml:space="preserve">ОРЕШКОВА </t>
    </r>
    <r>
      <rPr>
        <sz val="9"/>
        <rFont val="Verdana"/>
        <family val="2"/>
      </rPr>
      <t>Марина</t>
    </r>
  </si>
  <si>
    <t>на оформл.</t>
  </si>
  <si>
    <r>
      <t>БАНДИТ</t>
    </r>
    <r>
      <rPr>
        <sz val="9"/>
        <rFont val="Verdana"/>
        <family val="2"/>
      </rPr>
      <t>-10, мер., гнед., полукр., неизв., Россия</t>
    </r>
  </si>
  <si>
    <r>
      <t xml:space="preserve">ЛИПСКАЯ </t>
    </r>
    <r>
      <rPr>
        <sz val="10"/>
        <rFont val="Verdana"/>
        <family val="2"/>
      </rPr>
      <t>Виктория</t>
    </r>
  </si>
  <si>
    <r>
      <t>НОРД ВИНТ-</t>
    </r>
    <r>
      <rPr>
        <sz val="10"/>
        <rFont val="Verdana"/>
        <family val="2"/>
      </rPr>
      <t>07, коб., пег., спорт.помесь, неизв., Россия</t>
    </r>
  </si>
  <si>
    <t>008830</t>
  </si>
  <si>
    <t>Конищева Ю.</t>
  </si>
  <si>
    <r>
      <t xml:space="preserve">ВЛАСКИНА </t>
    </r>
    <r>
      <rPr>
        <sz val="10"/>
        <rFont val="Verdana"/>
        <family val="2"/>
      </rPr>
      <t>Наталья</t>
    </r>
  </si>
  <si>
    <t>042495</t>
  </si>
  <si>
    <r>
      <t>КВИНЕРЖИ-</t>
    </r>
    <r>
      <rPr>
        <sz val="10"/>
        <rFont val="Verdana"/>
        <family val="2"/>
      </rPr>
      <t>18, жер., гнед., полукр., неизв., Рязанская обл.</t>
    </r>
  </si>
  <si>
    <t>023045</t>
  </si>
  <si>
    <t>Воробьева А.</t>
  </si>
  <si>
    <t>Красавина С.</t>
  </si>
  <si>
    <t>КК "Гранд Стэйбл" /
Санкт-Петербург</t>
  </si>
  <si>
    <r>
      <t xml:space="preserve">ПИРАТОВА </t>
    </r>
    <r>
      <rPr>
        <sz val="10"/>
        <rFont val="Verdana"/>
        <family val="2"/>
      </rPr>
      <t>Дарья</t>
    </r>
  </si>
  <si>
    <r>
      <t>ПЕР САЛЬДО ФОН ЗЕВС</t>
    </r>
    <r>
      <rPr>
        <sz val="10"/>
        <rFont val="Verdana"/>
        <family val="2"/>
      </rPr>
      <t>-09, мер., гнед., трак., Эрл-Грей, Россия</t>
    </r>
  </si>
  <si>
    <t>010644</t>
  </si>
  <si>
    <t>Григорьева А.</t>
  </si>
  <si>
    <t>Нестеренко К.</t>
  </si>
  <si>
    <t>ч/в /
 Республика Карелия</t>
  </si>
  <si>
    <r>
      <t xml:space="preserve">ШЕВЦОВА </t>
    </r>
    <r>
      <rPr>
        <sz val="10"/>
        <rFont val="Verdana"/>
        <family val="2"/>
      </rPr>
      <t>Валерия</t>
    </r>
  </si>
  <si>
    <r>
      <t>ДАКОТА ФИЛД</t>
    </r>
    <r>
      <rPr>
        <sz val="10"/>
        <rFont val="Verdana"/>
        <family val="2"/>
      </rPr>
      <t>-08, мер., рыж., KWPN, Дуглас, Нидерланды</t>
    </r>
  </si>
  <si>
    <t>010528</t>
  </si>
  <si>
    <t>КСК "Верево"/Санкт-Петербург</t>
  </si>
  <si>
    <r>
      <t xml:space="preserve">ЛЕППЕНЕН </t>
    </r>
    <r>
      <rPr>
        <sz val="10"/>
        <rFont val="Verdana"/>
        <family val="2"/>
      </rPr>
      <t>Анастасия, 2002</t>
    </r>
  </si>
  <si>
    <t>007502</t>
  </si>
  <si>
    <r>
      <t>ВЕЛЬЗЕВУЛ</t>
    </r>
    <r>
      <rPr>
        <sz val="10"/>
        <rFont val="Verdana"/>
        <family val="2"/>
      </rPr>
      <t>-18, мер., сер., полукр., Завет, Россия</t>
    </r>
  </si>
  <si>
    <t>Дюбенко Т.</t>
  </si>
  <si>
    <t>ч/в / Ленинградская область</t>
  </si>
  <si>
    <r>
      <t xml:space="preserve">ПАНКРАТОВА </t>
    </r>
    <r>
      <rPr>
        <sz val="10"/>
        <rFont val="Verdana"/>
        <family val="2"/>
      </rPr>
      <t>Наталья</t>
    </r>
  </si>
  <si>
    <t>019174</t>
  </si>
  <si>
    <r>
      <t>РУБИН</t>
    </r>
    <r>
      <rPr>
        <sz val="10"/>
        <rFont val="Verdana"/>
        <family val="2"/>
      </rPr>
      <t>-16, мер., т.-гнед., ганн., Респект, Россия</t>
    </r>
  </si>
  <si>
    <t>017507</t>
  </si>
  <si>
    <t>Панкратова Н.</t>
  </si>
  <si>
    <r>
      <t xml:space="preserve">УЛЬКО </t>
    </r>
    <r>
      <rPr>
        <sz val="10"/>
        <rFont val="Verdana"/>
        <family val="2"/>
      </rPr>
      <t>Диана, 2005</t>
    </r>
  </si>
  <si>
    <t>033105</t>
  </si>
  <si>
    <r>
      <t>СКАРЛЕТТ</t>
    </r>
    <r>
      <rPr>
        <sz val="10"/>
        <rFont val="Verdana"/>
        <family val="2"/>
      </rPr>
      <t>-17, коб., гнед., ганн., ЭсТ Питер, Россия</t>
    </r>
  </si>
  <si>
    <t>025541</t>
  </si>
  <si>
    <t>Елкина Ю.</t>
  </si>
  <si>
    <t>ч/в / 
Республика Карелия</t>
  </si>
  <si>
    <r>
      <t xml:space="preserve">МОРОЗОВА </t>
    </r>
    <r>
      <rPr>
        <sz val="9"/>
        <rFont val="Verdana"/>
        <family val="2"/>
      </rPr>
      <t>Елена</t>
    </r>
  </si>
  <si>
    <r>
      <t>ПЕРЕСЛАВЛЬ-</t>
    </r>
    <r>
      <rPr>
        <sz val="9"/>
        <rFont val="Verdana"/>
        <family val="2"/>
      </rPr>
      <t>11, жер., рыж., трак., Вертопрах, Санкт-Петербург</t>
    </r>
  </si>
  <si>
    <t>014601</t>
  </si>
  <si>
    <t>Тихомирова Ю.</t>
  </si>
  <si>
    <r>
      <t xml:space="preserve">УЛЬКО </t>
    </r>
    <r>
      <rPr>
        <sz val="9"/>
        <rFont val="Verdana"/>
        <family val="2"/>
      </rPr>
      <t>Диана, 2005</t>
    </r>
  </si>
  <si>
    <r>
      <t>СКАРЛЕТТ</t>
    </r>
    <r>
      <rPr>
        <sz val="9"/>
        <rFont val="Verdana"/>
        <family val="2"/>
      </rPr>
      <t>-17, коб., гнед., ганн., ЭсТ Питер, Россия</t>
    </r>
  </si>
  <si>
    <r>
      <t xml:space="preserve">ЗИБАРОВА </t>
    </r>
    <r>
      <rPr>
        <sz val="9"/>
        <rFont val="Verdana"/>
        <family val="2"/>
      </rPr>
      <t>Екатерина</t>
    </r>
  </si>
  <si>
    <t>025384</t>
  </si>
  <si>
    <r>
      <t>ЛОРЕНЦ</t>
    </r>
    <r>
      <rPr>
        <sz val="9"/>
        <rFont val="Verdana"/>
        <family val="2"/>
      </rPr>
      <t>-16, мер., сер., KWPN, Ап Ту Дейт, Нидерланды</t>
    </r>
  </si>
  <si>
    <t>023027</t>
  </si>
  <si>
    <t>Кушнир М.</t>
  </si>
  <si>
    <r>
      <t>ОРИЕНТ</t>
    </r>
    <r>
      <rPr>
        <sz val="9"/>
        <rFont val="Verdana"/>
        <family val="2"/>
      </rPr>
      <t>-13, мер., гнед., УВП, Торранс, Украина</t>
    </r>
  </si>
  <si>
    <t>020442</t>
  </si>
  <si>
    <t>Ермолаева Л.</t>
  </si>
  <si>
    <r>
      <t>ЭЛЕМЕНТ</t>
    </r>
    <r>
      <rPr>
        <sz val="9"/>
        <rFont val="Verdana"/>
        <family val="2"/>
      </rPr>
      <t>-09, жер., вор.. Полукр., Леон, Россия</t>
    </r>
  </si>
  <si>
    <t>010365</t>
  </si>
  <si>
    <t>Рыбацкая А.</t>
  </si>
  <si>
    <t>Выездка - малый круг, выездка-на лошади 7 лет, выездка-на лошади 6 лет, выездка-на лошади до 6 лет</t>
  </si>
  <si>
    <t>мальчики и девочки 10-12 лет, мальчики и девочки 12-14 лет, юноши и девушки 14-18 лет, мужчины и женщины</t>
  </si>
  <si>
    <t>Общий зачет</t>
  </si>
  <si>
    <t>Зачет для всадников на лошадях 5-7 лет</t>
  </si>
  <si>
    <t>в/к</t>
  </si>
  <si>
    <t xml:space="preserve">ПРЕДВАРИТЕЛЬНЫЙ ПРИЗ. ДЕТИ (А) </t>
  </si>
  <si>
    <r>
      <t xml:space="preserve">ЛОСЕВА </t>
    </r>
    <r>
      <rPr>
        <sz val="9"/>
        <rFont val="Verdana"/>
        <family val="2"/>
      </rPr>
      <t>Анастасия, 2010</t>
    </r>
  </si>
  <si>
    <r>
      <t xml:space="preserve">СТЕПАНОВА </t>
    </r>
    <r>
      <rPr>
        <sz val="9"/>
        <rFont val="Verdana"/>
        <family val="2"/>
      </rPr>
      <t>Анастасия, 2011</t>
    </r>
  </si>
  <si>
    <r>
      <t>СКАРЛЕТ</t>
    </r>
    <r>
      <rPr>
        <sz val="9"/>
        <rFont val="Verdana"/>
        <family val="2"/>
      </rPr>
      <t>-03, коб., т-гнед., трак., Крах, ПФ Русско-Высоцкое</t>
    </r>
  </si>
  <si>
    <t>003100</t>
  </si>
  <si>
    <t>Мисловская А.</t>
  </si>
  <si>
    <r>
      <t xml:space="preserve">ЛИПСКАЯ </t>
    </r>
    <r>
      <rPr>
        <sz val="9"/>
        <rFont val="Verdana"/>
        <family val="2"/>
      </rPr>
      <t>Виктория</t>
    </r>
  </si>
  <si>
    <r>
      <t>НОРД ВИНТ-</t>
    </r>
    <r>
      <rPr>
        <sz val="9"/>
        <rFont val="Verdana"/>
        <family val="2"/>
      </rPr>
      <t>07, коб., пег., спорт.помесь, неизв., Россия</t>
    </r>
  </si>
  <si>
    <r>
      <t xml:space="preserve">ПАНКРАТОВА </t>
    </r>
    <r>
      <rPr>
        <sz val="9"/>
        <rFont val="Verdana"/>
        <family val="2"/>
      </rPr>
      <t>Наталья</t>
    </r>
  </si>
  <si>
    <r>
      <t>РУБИН</t>
    </r>
    <r>
      <rPr>
        <sz val="9"/>
        <rFont val="Verdana"/>
        <family val="2"/>
      </rPr>
      <t>-16, мер., т.-гнед., ганн., Респект, Россия</t>
    </r>
  </si>
  <si>
    <r>
      <t xml:space="preserve">КОМОВА </t>
    </r>
    <r>
      <rPr>
        <sz val="9"/>
        <rFont val="Verdana"/>
        <family val="2"/>
      </rPr>
      <t>Наталья</t>
    </r>
  </si>
  <si>
    <r>
      <t>ЭКСПОРТ</t>
    </r>
    <r>
      <rPr>
        <sz val="9"/>
        <rFont val="Verdana"/>
        <family val="2"/>
      </rPr>
      <t>-07, жер., рыж., полукр., Эквадор, Кировский к/з</t>
    </r>
  </si>
  <si>
    <t>008037</t>
  </si>
  <si>
    <t>Стеблецова Ю.</t>
  </si>
  <si>
    <t>Лукина Н.Д.</t>
  </si>
  <si>
    <t>СС 1К</t>
  </si>
  <si>
    <t>Ленинградская область</t>
  </si>
  <si>
    <t>Кротова Н.В.</t>
  </si>
  <si>
    <t>СС 2К</t>
  </si>
  <si>
    <t>Борисенко А.П.</t>
  </si>
  <si>
    <t>Санкт-Петербург</t>
  </si>
  <si>
    <t>Лукин В.В.</t>
  </si>
  <si>
    <t>Румянцева Е.А.</t>
  </si>
  <si>
    <t>СС ВК</t>
  </si>
  <si>
    <t>ОВ/ВД ФКСР</t>
  </si>
  <si>
    <t>Езда ФКС СПб №1.2</t>
  </si>
  <si>
    <r>
      <t xml:space="preserve">АЛЕКСЕЕВА </t>
    </r>
    <r>
      <rPr>
        <sz val="10"/>
        <rFont val="Verdana"/>
        <family val="2"/>
      </rPr>
      <t>Елена</t>
    </r>
  </si>
  <si>
    <r>
      <t>ОРИЕНТ</t>
    </r>
    <r>
      <rPr>
        <sz val="10"/>
        <rFont val="Verdana"/>
        <family val="2"/>
      </rPr>
      <t>-13, мер., гнед., УВП, Торранс, Украина</t>
    </r>
  </si>
  <si>
    <r>
      <t>ХАЙ ПОИНТ</t>
    </r>
    <r>
      <rPr>
        <sz val="10"/>
        <rFont val="Verdana"/>
        <family val="2"/>
      </rPr>
      <t>-16, коб., гнед., полукр., Победитель, Москва</t>
    </r>
  </si>
  <si>
    <r>
      <t>БАГДАД-</t>
    </r>
    <r>
      <rPr>
        <sz val="10"/>
        <rFont val="Verdana"/>
        <family val="2"/>
      </rPr>
      <t>10, жер., рыж., голшт., Голкипер, Россия</t>
    </r>
  </si>
  <si>
    <r>
      <t xml:space="preserve">АНКУДИНОВА </t>
    </r>
    <r>
      <rPr>
        <sz val="10"/>
        <rFont val="Verdana"/>
        <family val="2"/>
      </rPr>
      <t>Александра</t>
    </r>
  </si>
  <si>
    <r>
      <t>БОСС</t>
    </r>
    <r>
      <rPr>
        <sz val="10"/>
        <rFont val="Verdana"/>
        <family val="2"/>
      </rPr>
      <t>-10,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мер., гнед., польск. тепл., Бисквит, Польша</t>
    </r>
  </si>
  <si>
    <r>
      <t xml:space="preserve">АРНГОЛЬД </t>
    </r>
    <r>
      <rPr>
        <sz val="10"/>
        <rFont val="Verdana"/>
        <family val="2"/>
      </rPr>
      <t>Виктория</t>
    </r>
  </si>
  <si>
    <r>
      <t>ИЛЛИНОЙС-</t>
    </r>
    <r>
      <rPr>
        <sz val="10"/>
        <rFont val="Verdana"/>
        <family val="2"/>
      </rPr>
      <t>12, мер., гнед., РВП, Изборск</t>
    </r>
  </si>
  <si>
    <r>
      <t xml:space="preserve">ГОЛУБЕВ </t>
    </r>
    <r>
      <rPr>
        <sz val="10"/>
        <rFont val="Verdana"/>
        <family val="2"/>
      </rPr>
      <t>Константин</t>
    </r>
  </si>
  <si>
    <r>
      <t>БОСС</t>
    </r>
    <r>
      <rPr>
        <sz val="10"/>
        <rFont val="Verdana"/>
        <family val="2"/>
      </rPr>
      <t>-10, мер., гнед., польск. тепл., Бисквит, Польша</t>
    </r>
  </si>
  <si>
    <r>
      <t xml:space="preserve">ДМИТРИЕВА </t>
    </r>
    <r>
      <rPr>
        <sz val="10"/>
        <rFont val="Verdana"/>
        <family val="2"/>
      </rPr>
      <t>Елизавета, 2007</t>
    </r>
  </si>
  <si>
    <r>
      <t>ФЕЗАЛИС</t>
    </r>
    <r>
      <rPr>
        <sz val="10"/>
        <rFont val="Verdana"/>
        <family val="2"/>
      </rPr>
      <t>-01, мер., рыж., буден., Ферзь, Тульская область</t>
    </r>
  </si>
  <si>
    <r>
      <t xml:space="preserve">ДОМАНЧУК </t>
    </r>
    <r>
      <rPr>
        <sz val="10"/>
        <rFont val="Verdana"/>
        <family val="2"/>
      </rPr>
      <t>Любовь</t>
    </r>
  </si>
  <si>
    <r>
      <t>РОСАРИА-</t>
    </r>
    <r>
      <rPr>
        <sz val="10"/>
        <rFont val="Verdana"/>
        <family val="2"/>
      </rPr>
      <t>17, коб., рыж., буд., Ромул, Россия</t>
    </r>
  </si>
  <si>
    <r>
      <t xml:space="preserve">ЗЕЙФЕРОВА </t>
    </r>
    <r>
      <rPr>
        <sz val="10"/>
        <rFont val="Verdana"/>
        <family val="2"/>
      </rPr>
      <t>Жанна</t>
    </r>
  </si>
  <si>
    <r>
      <t>ПЕПСИ-</t>
    </r>
    <r>
      <rPr>
        <sz val="10"/>
        <rFont val="Verdana"/>
        <family val="2"/>
      </rPr>
      <t>15, коб., гнед., полукр., Победитель, Россия</t>
    </r>
  </si>
  <si>
    <r>
      <t xml:space="preserve">ЗИБАРОВА </t>
    </r>
    <r>
      <rPr>
        <sz val="10"/>
        <rFont val="Verdana"/>
        <family val="2"/>
      </rPr>
      <t>Екатерина</t>
    </r>
  </si>
  <si>
    <r>
      <t>ЛОРЕНЦ</t>
    </r>
    <r>
      <rPr>
        <sz val="10"/>
        <rFont val="Verdana"/>
        <family val="2"/>
      </rPr>
      <t>-16, мер., сер., KWPN, Ап Ту Дейт, Нидерланды</t>
    </r>
  </si>
  <si>
    <r>
      <t>ЭЛЕМЕНТ</t>
    </r>
    <r>
      <rPr>
        <sz val="10"/>
        <rFont val="Verdana"/>
        <family val="2"/>
      </rPr>
      <t>-09, жер., вор.. Полукр., Леон, Россия</t>
    </r>
  </si>
  <si>
    <r>
      <t xml:space="preserve">КОМОВА </t>
    </r>
    <r>
      <rPr>
        <sz val="10"/>
        <rFont val="Verdana"/>
        <family val="2"/>
      </rPr>
      <t>Наталья</t>
    </r>
  </si>
  <si>
    <r>
      <t>ЭКСПОРТ</t>
    </r>
    <r>
      <rPr>
        <sz val="10"/>
        <rFont val="Verdana"/>
        <family val="2"/>
      </rPr>
      <t>-07, жер., рыж., полукр., Эквадор, Кировский к/з</t>
    </r>
  </si>
  <si>
    <r>
      <t xml:space="preserve">ЛОСЕВА </t>
    </r>
    <r>
      <rPr>
        <sz val="10"/>
        <rFont val="Verdana"/>
        <family val="2"/>
      </rPr>
      <t>Анастасия, 2010</t>
    </r>
  </si>
  <si>
    <r>
      <t>ПЕРЕСЛАВЛЬ-</t>
    </r>
    <r>
      <rPr>
        <sz val="10"/>
        <rFont val="Verdana"/>
        <family val="2"/>
      </rPr>
      <t>11, жер., рыж., трак., Вертопрах, Санкт-Петербург</t>
    </r>
  </si>
  <si>
    <r>
      <t xml:space="preserve">МОИСЕЕВА </t>
    </r>
    <r>
      <rPr>
        <sz val="10"/>
        <rFont val="Verdana"/>
        <family val="2"/>
      </rPr>
      <t>Анна</t>
    </r>
  </si>
  <si>
    <r>
      <t>ВЕГАС</t>
    </r>
    <r>
      <rPr>
        <sz val="10"/>
        <rFont val="Verdana"/>
        <family val="2"/>
      </rPr>
      <t>-06, жер., вор., ганн., Возгон 26, Санкт-Петербург</t>
    </r>
  </si>
  <si>
    <r>
      <t xml:space="preserve">МОРОЗОВА </t>
    </r>
    <r>
      <rPr>
        <sz val="10"/>
        <rFont val="Verdana"/>
        <family val="2"/>
      </rPr>
      <t>Елена</t>
    </r>
  </si>
  <si>
    <r>
      <t xml:space="preserve">ОРЕШКОВА </t>
    </r>
    <r>
      <rPr>
        <sz val="10"/>
        <rFont val="Verdana"/>
        <family val="2"/>
      </rPr>
      <t>Марина</t>
    </r>
  </si>
  <si>
    <r>
      <t xml:space="preserve">СТЕПАНОВА </t>
    </r>
    <r>
      <rPr>
        <sz val="10"/>
        <rFont val="Verdana"/>
        <family val="2"/>
      </rPr>
      <t>Анастасия, 2011</t>
    </r>
  </si>
  <si>
    <r>
      <t>СКАРЛЕТ</t>
    </r>
    <r>
      <rPr>
        <sz val="10"/>
        <rFont val="Verdana"/>
        <family val="2"/>
      </rPr>
      <t>-03, коб., т-гнед., трак., Крах, ПФ Русско-Высоцкое</t>
    </r>
  </si>
  <si>
    <r>
      <t xml:space="preserve">ТКАЧЕНКО </t>
    </r>
    <r>
      <rPr>
        <sz val="10"/>
        <rFont val="Verdana"/>
        <family val="2"/>
      </rPr>
      <t>Алена</t>
    </r>
  </si>
  <si>
    <r>
      <t>ДОРТМУНД</t>
    </r>
    <r>
      <rPr>
        <sz val="10"/>
        <rFont val="Verdana"/>
        <family val="2"/>
      </rPr>
      <t>-05, жер., т.-гнед., ганн., Дублер, КСК Золотой ганновер, Ленинградская область</t>
    </r>
  </si>
  <si>
    <r>
      <t xml:space="preserve">ТРОФИМОВА </t>
    </r>
    <r>
      <rPr>
        <sz val="10"/>
        <rFont val="Verdana"/>
        <family val="2"/>
      </rPr>
      <t>Александра, 2002</t>
    </r>
  </si>
  <si>
    <r>
      <t>ЦВЕТНИКОВА</t>
    </r>
    <r>
      <rPr>
        <sz val="10"/>
        <rFont val="Verdana"/>
        <family val="2"/>
      </rPr>
      <t xml:space="preserve"> Виктория, 2007</t>
    </r>
  </si>
  <si>
    <r>
      <t xml:space="preserve">ШУВАРИКОВА </t>
    </r>
    <r>
      <rPr>
        <sz val="10"/>
        <rFont val="Verdana"/>
        <family val="2"/>
      </rPr>
      <t>Александра</t>
    </r>
  </si>
  <si>
    <r>
      <t>ГОРЯЧИЙ ЛЕД</t>
    </r>
    <r>
      <rPr>
        <sz val="10"/>
        <rFont val="Verdana"/>
        <family val="2"/>
      </rPr>
      <t>-08, мер.,гнед., полукр., Леон, Ленинградская область, Россия</t>
    </r>
  </si>
  <si>
    <r>
      <t>Судьи:</t>
    </r>
    <r>
      <rPr>
        <sz val="10"/>
        <rFont val="Verdana"/>
        <family val="2"/>
      </rPr>
      <t xml:space="preserve"> Н - Борисенко А.-СС 2К-Санкт-Петербург,</t>
    </r>
    <r>
      <rPr>
        <b/>
        <sz val="10"/>
        <rFont val="Verdana"/>
        <family val="2"/>
      </rPr>
      <t xml:space="preserve"> С - Кротова Н. - СС 2К-Ленинградская обл., </t>
    </r>
    <r>
      <rPr>
        <sz val="10"/>
        <rFont val="Verdana"/>
        <family val="2"/>
      </rPr>
      <t>М -  Лукина Н. - СС 1К-Ленинградская обл.</t>
    </r>
  </si>
  <si>
    <r>
      <t>Судьи:  С - Лукина Н. - СС 1К-Ленинградская обл., М -</t>
    </r>
    <r>
      <rPr>
        <sz val="10"/>
        <rFont val="Verdana"/>
        <family val="2"/>
      </rPr>
      <t xml:space="preserve"> Борисенко А.-СС 2К-Санкт-Петербург, Кротова Н. - СС 2К-Ленинградская обл</t>
    </r>
  </si>
  <si>
    <r>
      <t xml:space="preserve">Судьи: С - Лукина Н. - СС 1К-Ленинградская обл., М - </t>
    </r>
    <r>
      <rPr>
        <sz val="10"/>
        <rFont val="Verdana"/>
        <family val="2"/>
      </rPr>
      <t>Борисенко А.-СС 2К-Санкт-Петербург, Кротова Н. - СС 2К-Ленинградская обл</t>
    </r>
  </si>
  <si>
    <r>
      <rPr>
        <sz val="10"/>
        <rFont val="Verdana"/>
        <family val="2"/>
      </rPr>
      <t>Судьи: Н - Кротова Н. - СС 2К-Ленинградская обл.,</t>
    </r>
    <r>
      <rPr>
        <b/>
        <sz val="10"/>
        <rFont val="Verdana"/>
        <family val="2"/>
      </rPr>
      <t xml:space="preserve"> С - Лукина Н.-СС 1К-Ленинградская обл. ,</t>
    </r>
    <r>
      <rPr>
        <sz val="10"/>
        <rFont val="Verdana"/>
        <family val="2"/>
      </rPr>
      <t xml:space="preserve"> М - Борисенко А.-СС 2К-Санкт-Петербург</t>
    </r>
  </si>
  <si>
    <r>
      <rPr>
        <sz val="10"/>
        <rFont val="Verdana"/>
        <family val="2"/>
      </rPr>
      <t>Судьи: Н - Лукина Н.-СС 1К-Ленинградская обл. ,</t>
    </r>
    <r>
      <rPr>
        <b/>
        <sz val="10"/>
        <rFont val="Verdana"/>
        <family val="2"/>
      </rPr>
      <t xml:space="preserve"> С - Борисенко А.-СС 2К-Санкт-Петербург,</t>
    </r>
    <r>
      <rPr>
        <sz val="10"/>
        <rFont val="Verdana"/>
        <family val="2"/>
      </rPr>
      <t xml:space="preserve"> М - Кротова Н. - СС 2К-Ленинградская обл.</t>
    </r>
  </si>
  <si>
    <t>Зачет "Дети"</t>
  </si>
  <si>
    <t>ыездка-большой круг, выездка-малый круг, выездка-на лошади 7 лет, выездка-на лошади 6 лет, выездка-на лошади до 6 лет, выездка (высота в холке до 150 см)</t>
  </si>
  <si>
    <t>выездка-большой круг, выездка-малый круг, выездка-на лошади 7 лет, выездка-на лошади 6 лет, выездка-на лошади до 6 лет, , выездка (высота в холке до 150 см)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</si>
</sst>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;@"/>
  </numFmts>
  <fonts count="56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36"/>
      <name val="Arial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Verdana"/>
      <family val="2"/>
    </font>
    <font>
      <b/>
      <sz val="8"/>
      <color indexed="10"/>
      <name val="Arial"/>
      <family val="2"/>
    </font>
    <font>
      <sz val="12"/>
      <name val="Verdana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0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2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4" fillId="46" borderId="10" xfId="1033" applyFont="1" applyFill="1" applyBorder="1" applyAlignment="1" applyProtection="1">
      <alignment horizontal="center" vertical="center" wrapText="1"/>
      <protection locked="0"/>
    </xf>
    <xf numFmtId="0" fontId="30" fillId="0" borderId="0" xfId="1019" applyFont="1" applyAlignment="1" applyProtection="1">
      <alignment horizontal="center"/>
      <protection locked="0"/>
    </xf>
    <xf numFmtId="0" fontId="0" fillId="0" borderId="0" xfId="1028" applyFont="1" applyFill="1" applyAlignment="1" applyProtection="1">
      <alignment horizontal="center" vertical="center"/>
      <protection locked="0"/>
    </xf>
    <xf numFmtId="0" fontId="22" fillId="0" borderId="0" xfId="1017" applyNumberFormat="1" applyFont="1" applyFill="1" applyBorder="1" applyAlignment="1" applyProtection="1">
      <alignment vertical="center"/>
      <protection locked="0"/>
    </xf>
    <xf numFmtId="49" fontId="22" fillId="0" borderId="0" xfId="1017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36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2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18" applyNumberFormat="1" applyFont="1" applyFill="1" applyBorder="1" applyAlignment="1" applyProtection="1">
      <alignment vertical="center"/>
      <protection locked="0"/>
    </xf>
    <xf numFmtId="0" fontId="0" fillId="0" borderId="0" xfId="1019" applyFont="1" applyAlignment="1" applyProtection="1">
      <alignment vertical="center"/>
      <protection locked="0"/>
    </xf>
    <xf numFmtId="0" fontId="0" fillId="0" borderId="0" xfId="1033" applyFont="1" applyAlignment="1" applyProtection="1">
      <alignment vertical="center"/>
      <protection locked="0"/>
    </xf>
    <xf numFmtId="0" fontId="36" fillId="0" borderId="0" xfId="1033" applyFont="1" applyAlignment="1" applyProtection="1">
      <alignment vertical="center"/>
      <protection locked="0"/>
    </xf>
    <xf numFmtId="0" fontId="37" fillId="0" borderId="0" xfId="1033" applyFont="1" applyAlignment="1" applyProtection="1">
      <alignment vertical="center"/>
      <protection locked="0"/>
    </xf>
    <xf numFmtId="0" fontId="24" fillId="0" borderId="0" xfId="1033" applyFont="1" applyProtection="1">
      <alignment/>
      <protection locked="0"/>
    </xf>
    <xf numFmtId="0" fontId="24" fillId="0" borderId="0" xfId="1033" applyFont="1" applyAlignment="1" applyProtection="1">
      <alignment wrapText="1"/>
      <protection locked="0"/>
    </xf>
    <xf numFmtId="0" fontId="24" fillId="0" borderId="0" xfId="1033" applyFont="1" applyAlignment="1" applyProtection="1">
      <alignment shrinkToFit="1"/>
      <protection locked="0"/>
    </xf>
    <xf numFmtId="1" fontId="33" fillId="0" borderId="0" xfId="1033" applyNumberFormat="1" applyFont="1" applyProtection="1">
      <alignment/>
      <protection locked="0"/>
    </xf>
    <xf numFmtId="169" fontId="24" fillId="0" borderId="0" xfId="1033" applyNumberFormat="1" applyFont="1" applyProtection="1">
      <alignment/>
      <protection locked="0"/>
    </xf>
    <xf numFmtId="0" fontId="33" fillId="0" borderId="0" xfId="1033" applyFont="1" applyProtection="1">
      <alignment/>
      <protection locked="0"/>
    </xf>
    <xf numFmtId="169" fontId="33" fillId="0" borderId="0" xfId="1033" applyNumberFormat="1" applyFont="1" applyProtection="1">
      <alignment/>
      <protection locked="0"/>
    </xf>
    <xf numFmtId="0" fontId="24" fillId="0" borderId="0" xfId="1033" applyFont="1" applyBorder="1" applyAlignment="1" applyProtection="1">
      <alignment horizontal="right" vertical="center"/>
      <protection locked="0"/>
    </xf>
    <xf numFmtId="0" fontId="37" fillId="0" borderId="0" xfId="1019" applyFont="1" applyAlignment="1" applyProtection="1">
      <alignment vertical="center"/>
      <protection locked="0"/>
    </xf>
    <xf numFmtId="1" fontId="27" fillId="46" borderId="10" xfId="1022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46" borderId="10" xfId="1022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1022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33" applyFont="1" applyFill="1" applyBorder="1" applyAlignment="1" applyProtection="1">
      <alignment horizontal="center" vertical="center"/>
      <protection locked="0"/>
    </xf>
    <xf numFmtId="0" fontId="29" fillId="0" borderId="0" xfId="1019" applyFont="1" applyAlignment="1" applyProtection="1">
      <alignment vertical="center"/>
      <protection locked="0"/>
    </xf>
    <xf numFmtId="0" fontId="22" fillId="0" borderId="0" xfId="1022" applyFont="1" applyBorder="1" applyAlignment="1" applyProtection="1">
      <alignment horizontal="center" vertical="center" wrapText="1"/>
      <protection locked="0"/>
    </xf>
    <xf numFmtId="0" fontId="22" fillId="0" borderId="0" xfId="1033" applyFont="1" applyFill="1" applyBorder="1" applyAlignment="1" applyProtection="1">
      <alignment horizontal="center" vertical="center"/>
      <protection locked="0"/>
    </xf>
    <xf numFmtId="0" fontId="27" fillId="46" borderId="0" xfId="0" applyNumberFormat="1" applyFont="1" applyFill="1" applyBorder="1" applyAlignment="1">
      <alignment horizontal="center" vertical="center" wrapText="1"/>
    </xf>
    <xf numFmtId="170" fontId="27" fillId="0" borderId="0" xfId="1019" applyNumberFormat="1" applyFont="1" applyBorder="1" applyAlignment="1" applyProtection="1">
      <alignment horizontal="center" vertical="center" wrapText="1"/>
      <protection locked="0"/>
    </xf>
    <xf numFmtId="169" fontId="35" fillId="0" borderId="0" xfId="1019" applyNumberFormat="1" applyFont="1" applyBorder="1" applyAlignment="1" applyProtection="1">
      <alignment horizontal="center" vertical="center" wrapText="1"/>
      <protection locked="0"/>
    </xf>
    <xf numFmtId="0" fontId="24" fillId="0" borderId="0" xfId="1019" applyFont="1" applyBorder="1" applyAlignment="1" applyProtection="1">
      <alignment horizontal="center" vertical="center" wrapText="1"/>
      <protection locked="0"/>
    </xf>
    <xf numFmtId="1" fontId="27" fillId="0" borderId="0" xfId="1019" applyNumberFormat="1" applyFont="1" applyBorder="1" applyAlignment="1" applyProtection="1">
      <alignment horizontal="center" vertical="center" wrapText="1"/>
      <protection locked="0"/>
    </xf>
    <xf numFmtId="0" fontId="25" fillId="0" borderId="0" xfId="1019" applyFont="1" applyBorder="1" applyAlignment="1" applyProtection="1">
      <alignment horizontal="center" vertical="center" wrapText="1"/>
      <protection locked="0"/>
    </xf>
    <xf numFmtId="0" fontId="22" fillId="0" borderId="0" xfId="1019" applyFont="1" applyAlignment="1" applyProtection="1">
      <alignment vertical="center"/>
      <protection locked="0"/>
    </xf>
    <xf numFmtId="1" fontId="0" fillId="0" borderId="0" xfId="1019" applyNumberFormat="1" applyFont="1" applyAlignment="1" applyProtection="1">
      <alignment vertical="center"/>
      <protection locked="0"/>
    </xf>
    <xf numFmtId="169" fontId="0" fillId="0" borderId="0" xfId="1019" applyNumberFormat="1" applyFont="1" applyAlignment="1" applyProtection="1">
      <alignment vertical="center"/>
      <protection locked="0"/>
    </xf>
    <xf numFmtId="0" fontId="25" fillId="0" borderId="0" xfId="1026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493" applyNumberFormat="1" applyFont="1" applyFill="1" applyBorder="1" applyAlignment="1" applyProtection="1">
      <alignment horizontal="center" vertical="center"/>
      <protection locked="0"/>
    </xf>
    <xf numFmtId="0" fontId="0" fillId="0" borderId="0" xfId="1028" applyFill="1" applyAlignment="1" applyProtection="1">
      <alignment vertical="center"/>
      <protection locked="0"/>
    </xf>
    <xf numFmtId="0" fontId="20" fillId="0" borderId="0" xfId="1028" applyFont="1" applyFill="1" applyAlignment="1" applyProtection="1">
      <alignment vertical="center"/>
      <protection locked="0"/>
    </xf>
    <xf numFmtId="0" fontId="29" fillId="0" borderId="0" xfId="1028" applyFont="1" applyFill="1" applyAlignment="1" applyProtection="1">
      <alignment horizontal="center" vertical="center"/>
      <protection locked="0"/>
    </xf>
    <xf numFmtId="0" fontId="21" fillId="0" borderId="0" xfId="1037" applyFont="1" applyFill="1" applyAlignment="1">
      <alignment vertical="center" wrapText="1"/>
      <protection/>
    </xf>
    <xf numFmtId="0" fontId="0" fillId="0" borderId="0" xfId="717">
      <alignment/>
      <protection/>
    </xf>
    <xf numFmtId="0" fontId="38" fillId="0" borderId="0" xfId="1017" applyNumberFormat="1" applyFont="1" applyFill="1" applyBorder="1" applyAlignment="1" applyProtection="1">
      <alignment vertical="center"/>
      <protection locked="0"/>
    </xf>
    <xf numFmtId="0" fontId="38" fillId="0" borderId="10" xfId="1017" applyNumberFormat="1" applyFont="1" applyFill="1" applyBorder="1" applyAlignment="1" applyProtection="1">
      <alignment vertical="center"/>
      <protection locked="0"/>
    </xf>
    <xf numFmtId="0" fontId="22" fillId="0" borderId="10" xfId="1017" applyNumberFormat="1" applyFont="1" applyFill="1" applyBorder="1" applyAlignment="1" applyProtection="1">
      <alignment vertical="center"/>
      <protection locked="0"/>
    </xf>
    <xf numFmtId="0" fontId="37" fillId="0" borderId="0" xfId="1028" applyFont="1" applyFill="1" applyAlignment="1" applyProtection="1">
      <alignment vertical="center"/>
      <protection locked="0"/>
    </xf>
    <xf numFmtId="0" fontId="24" fillId="0" borderId="0" xfId="1028" applyFont="1" applyFill="1" applyProtection="1">
      <alignment/>
      <protection locked="0"/>
    </xf>
    <xf numFmtId="0" fontId="24" fillId="0" borderId="0" xfId="1028" applyFont="1" applyFill="1" applyAlignment="1" applyProtection="1">
      <alignment wrapText="1"/>
      <protection locked="0"/>
    </xf>
    <xf numFmtId="0" fontId="24" fillId="0" borderId="0" xfId="1028" applyFont="1" applyFill="1" applyAlignment="1" applyProtection="1">
      <alignment shrinkToFit="1"/>
      <protection locked="0"/>
    </xf>
    <xf numFmtId="0" fontId="24" fillId="0" borderId="0" xfId="1028" applyFont="1" applyFill="1" applyAlignment="1" applyProtection="1">
      <alignment horizontal="left"/>
      <protection locked="0"/>
    </xf>
    <xf numFmtId="0" fontId="33" fillId="0" borderId="0" xfId="1028" applyFont="1" applyFill="1" applyProtection="1">
      <alignment/>
      <protection locked="0"/>
    </xf>
    <xf numFmtId="0" fontId="25" fillId="0" borderId="10" xfId="1028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28" applyFont="1" applyFill="1" applyBorder="1" applyAlignment="1" applyProtection="1">
      <alignment horizontal="center" vertical="center" wrapText="1"/>
      <protection locked="0"/>
    </xf>
    <xf numFmtId="0" fontId="30" fillId="0" borderId="0" xfId="1028" applyFont="1" applyFill="1" applyAlignment="1" applyProtection="1">
      <alignment vertical="center" wrapText="1"/>
      <protection locked="0"/>
    </xf>
    <xf numFmtId="0" fontId="20" fillId="46" borderId="0" xfId="1028" applyFont="1" applyFill="1" applyAlignment="1" applyProtection="1">
      <alignment vertical="center"/>
      <protection locked="0"/>
    </xf>
    <xf numFmtId="0" fontId="34" fillId="0" borderId="0" xfId="1031" applyFont="1" applyAlignment="1" applyProtection="1">
      <alignment horizontal="right" vertical="center"/>
      <protection locked="0"/>
    </xf>
    <xf numFmtId="0" fontId="0" fillId="0" borderId="10" xfId="1032" applyFont="1" applyFill="1" applyBorder="1" applyAlignment="1" applyProtection="1">
      <alignment horizontal="center" vertical="center"/>
      <protection locked="0"/>
    </xf>
    <xf numFmtId="0" fontId="22" fillId="0" borderId="10" xfId="717" applyFont="1" applyBorder="1">
      <alignment/>
      <protection/>
    </xf>
    <xf numFmtId="0" fontId="22" fillId="0" borderId="10" xfId="1017" applyNumberFormat="1" applyFont="1" applyFill="1" applyBorder="1" applyAlignment="1" applyProtection="1">
      <alignment vertical="center" wrapText="1"/>
      <protection locked="0"/>
    </xf>
    <xf numFmtId="0" fontId="29" fillId="0" borderId="0" xfId="1028" applyFont="1" applyFill="1" applyAlignment="1" applyProtection="1">
      <alignment vertical="center"/>
      <protection locked="0"/>
    </xf>
    <xf numFmtId="0" fontId="32" fillId="0" borderId="10" xfId="1023" applyFont="1" applyFill="1" applyBorder="1" applyAlignment="1" applyProtection="1">
      <alignment horizontal="center" vertical="center" wrapText="1"/>
      <protection locked="0"/>
    </xf>
    <xf numFmtId="170" fontId="26" fillId="0" borderId="10" xfId="1019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19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23" applyFont="1" applyFill="1" applyBorder="1" applyAlignment="1" applyProtection="1">
      <alignment horizontal="center" vertical="center" wrapText="1"/>
      <protection locked="0"/>
    </xf>
    <xf numFmtId="0" fontId="24" fillId="0" borderId="10" xfId="1019" applyFont="1" applyFill="1" applyBorder="1" applyAlignment="1" applyProtection="1">
      <alignment horizontal="center" vertical="center" wrapText="1"/>
      <protection locked="0"/>
    </xf>
    <xf numFmtId="1" fontId="27" fillId="0" borderId="10" xfId="1019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19" applyFont="1" applyFill="1" applyBorder="1" applyAlignment="1" applyProtection="1">
      <alignment horizontal="center" vertical="center" wrapText="1"/>
      <protection locked="0"/>
    </xf>
    <xf numFmtId="0" fontId="29" fillId="0" borderId="0" xfId="1019" applyFont="1" applyFill="1" applyAlignment="1" applyProtection="1">
      <alignment vertical="center"/>
      <protection locked="0"/>
    </xf>
    <xf numFmtId="0" fontId="0" fillId="0" borderId="0" xfId="717" applyFont="1">
      <alignment/>
      <protection/>
    </xf>
    <xf numFmtId="0" fontId="39" fillId="0" borderId="0" xfId="1029" applyFont="1" applyAlignment="1" applyProtection="1">
      <alignment vertical="center"/>
      <protection locked="0"/>
    </xf>
    <xf numFmtId="0" fontId="44" fillId="0" borderId="0" xfId="1019" applyFont="1" applyAlignment="1" applyProtection="1">
      <alignment vertical="center"/>
      <protection locked="0"/>
    </xf>
    <xf numFmtId="0" fontId="25" fillId="0" borderId="10" xfId="1019" applyFont="1" applyFill="1" applyBorder="1" applyAlignment="1" applyProtection="1">
      <alignment horizontal="center" vertical="center" wrapText="1"/>
      <protection locked="0"/>
    </xf>
    <xf numFmtId="0" fontId="0" fillId="0" borderId="0" xfId="1028" applyFont="1" applyFill="1" applyBorder="1" applyAlignment="1" applyProtection="1">
      <alignment horizontal="center" vertical="center"/>
      <protection locked="0"/>
    </xf>
    <xf numFmtId="0" fontId="0" fillId="0" borderId="0" xfId="1028" applyFill="1" applyBorder="1" applyAlignment="1" applyProtection="1">
      <alignment vertical="center"/>
      <protection locked="0"/>
    </xf>
    <xf numFmtId="0" fontId="29" fillId="0" borderId="0" xfId="1028" applyFont="1" applyFill="1" applyBorder="1" applyAlignment="1" applyProtection="1">
      <alignment horizontal="center" vertical="center"/>
      <protection locked="0"/>
    </xf>
    <xf numFmtId="0" fontId="0" fillId="0" borderId="0" xfId="1028" applyFill="1" applyBorder="1" applyAlignment="1" applyProtection="1">
      <alignment horizontal="center" vertical="center" wrapText="1"/>
      <protection locked="0"/>
    </xf>
    <xf numFmtId="0" fontId="40" fillId="0" borderId="0" xfId="717" applyFont="1" applyAlignment="1">
      <alignment/>
      <protection/>
    </xf>
    <xf numFmtId="0" fontId="41" fillId="0" borderId="0" xfId="1029" applyFont="1" applyAlignment="1" applyProtection="1">
      <alignment vertical="center"/>
      <protection locked="0"/>
    </xf>
    <xf numFmtId="0" fontId="40" fillId="0" borderId="0" xfId="717" applyFont="1">
      <alignment/>
      <protection/>
    </xf>
    <xf numFmtId="0" fontId="24" fillId="0" borderId="10" xfId="1029" applyFont="1" applyFill="1" applyBorder="1" applyAlignment="1" applyProtection="1">
      <alignment vertical="center" wrapText="1"/>
      <protection locked="0"/>
    </xf>
    <xf numFmtId="0" fontId="45" fillId="0" borderId="0" xfId="1019" applyFont="1" applyAlignment="1" applyProtection="1">
      <alignment vertical="center"/>
      <protection locked="0"/>
    </xf>
    <xf numFmtId="1" fontId="27" fillId="46" borderId="10" xfId="1023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46" borderId="10" xfId="1023" applyNumberFormat="1" applyFont="1" applyFill="1" applyBorder="1" applyAlignment="1" applyProtection="1">
      <alignment horizontal="center" vertical="center" wrapText="1"/>
      <protection locked="0"/>
    </xf>
    <xf numFmtId="1" fontId="24" fillId="46" borderId="10" xfId="1023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23" applyFont="1" applyFill="1" applyBorder="1" applyAlignment="1" applyProtection="1">
      <alignment horizontal="center" vertical="center" wrapText="1"/>
      <protection locked="0"/>
    </xf>
    <xf numFmtId="20" fontId="26" fillId="0" borderId="10" xfId="672" applyNumberFormat="1" applyFont="1" applyFill="1" applyBorder="1" applyAlignment="1">
      <alignment horizontal="center" vertical="center"/>
      <protection/>
    </xf>
    <xf numFmtId="170" fontId="26" fillId="0" borderId="10" xfId="1020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20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2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22" fillId="0" borderId="0" xfId="1028" applyFont="1" applyFill="1" applyAlignment="1" applyProtection="1">
      <alignment horizontal="center" vertical="center"/>
      <protection locked="0"/>
    </xf>
    <xf numFmtId="0" fontId="22" fillId="0" borderId="0" xfId="1028" applyFont="1" applyFill="1" applyAlignment="1" applyProtection="1">
      <alignment vertical="center"/>
      <protection locked="0"/>
    </xf>
    <xf numFmtId="0" fontId="22" fillId="0" borderId="0" xfId="1025" applyFont="1" applyFill="1" applyAlignment="1" applyProtection="1">
      <alignment vertical="center"/>
      <protection locked="0"/>
    </xf>
    <xf numFmtId="0" fontId="22" fillId="0" borderId="0" xfId="1017" applyNumberFormat="1" applyFont="1" applyFill="1" applyBorder="1" applyAlignment="1" applyProtection="1">
      <alignment vertical="center" wrapText="1"/>
      <protection locked="0"/>
    </xf>
    <xf numFmtId="0" fontId="30" fillId="0" borderId="10" xfId="717" applyFont="1" applyBorder="1">
      <alignment/>
      <protection/>
    </xf>
    <xf numFmtId="0" fontId="24" fillId="46" borderId="10" xfId="1034" applyFont="1" applyFill="1" applyBorder="1" applyAlignment="1" applyProtection="1">
      <alignment horizontal="center" vertical="center" wrapText="1"/>
      <protection locked="0"/>
    </xf>
    <xf numFmtId="0" fontId="46" fillId="0" borderId="0" xfId="1028" applyFont="1" applyFill="1" applyAlignment="1" applyProtection="1">
      <alignment vertical="center"/>
      <protection locked="0"/>
    </xf>
    <xf numFmtId="169" fontId="24" fillId="0" borderId="10" xfId="1019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1028" applyFont="1" applyFill="1" applyBorder="1" applyAlignment="1" applyProtection="1">
      <alignment horizontal="center" vertical="center" wrapText="1"/>
      <protection locked="0"/>
    </xf>
    <xf numFmtId="0" fontId="37" fillId="0" borderId="0" xfId="1028" applyFont="1" applyFill="1" applyBorder="1" applyAlignment="1" applyProtection="1">
      <alignment vertical="center"/>
      <protection locked="0"/>
    </xf>
    <xf numFmtId="0" fontId="33" fillId="0" borderId="0" xfId="1028" applyFont="1" applyFill="1" applyBorder="1" applyProtection="1">
      <alignment/>
      <protection locked="0"/>
    </xf>
    <xf numFmtId="0" fontId="20" fillId="0" borderId="0" xfId="1028" applyFont="1" applyFill="1" applyBorder="1" applyAlignment="1" applyProtection="1">
      <alignment vertical="center"/>
      <protection locked="0"/>
    </xf>
    <xf numFmtId="0" fontId="20" fillId="46" borderId="0" xfId="1028" applyFont="1" applyFill="1" applyBorder="1" applyAlignment="1" applyProtection="1">
      <alignment vertical="center"/>
      <protection locked="0"/>
    </xf>
    <xf numFmtId="0" fontId="22" fillId="0" borderId="0" xfId="1028" applyFont="1" applyFill="1" applyBorder="1" applyAlignment="1" applyProtection="1">
      <alignment vertical="center"/>
      <protection locked="0"/>
    </xf>
    <xf numFmtId="0" fontId="49" fillId="0" borderId="0" xfId="1028" applyFont="1" applyFill="1" applyBorder="1" applyAlignment="1" applyProtection="1">
      <alignment vertical="center"/>
      <protection locked="0"/>
    </xf>
    <xf numFmtId="0" fontId="40" fillId="0" borderId="0" xfId="1028" applyFont="1" applyFill="1" applyBorder="1" applyAlignment="1" applyProtection="1">
      <alignment vertical="center"/>
      <protection locked="0"/>
    </xf>
    <xf numFmtId="0" fontId="50" fillId="0" borderId="0" xfId="1028" applyFont="1" applyFill="1" applyBorder="1" applyAlignment="1" applyProtection="1">
      <alignment vertical="center"/>
      <protection locked="0"/>
    </xf>
    <xf numFmtId="0" fontId="30" fillId="0" borderId="0" xfId="1028" applyFont="1" applyFill="1" applyBorder="1" applyAlignment="1" applyProtection="1">
      <alignment horizontal="center" vertical="center"/>
      <protection locked="0"/>
    </xf>
    <xf numFmtId="0" fontId="30" fillId="0" borderId="0" xfId="1028" applyFont="1" applyFill="1" applyBorder="1" applyAlignment="1" applyProtection="1">
      <alignment vertical="center"/>
      <protection locked="0"/>
    </xf>
    <xf numFmtId="0" fontId="40" fillId="46" borderId="10" xfId="1028" applyFont="1" applyFill="1" applyBorder="1" applyAlignment="1" applyProtection="1">
      <alignment horizontal="center" vertical="center"/>
      <protection locked="0"/>
    </xf>
    <xf numFmtId="0" fontId="50" fillId="46" borderId="10" xfId="1028" applyFont="1" applyFill="1" applyBorder="1" applyAlignment="1" applyProtection="1">
      <alignment vertical="center"/>
      <protection locked="0"/>
    </xf>
    <xf numFmtId="0" fontId="25" fillId="0" borderId="10" xfId="1029" applyFont="1" applyFill="1" applyBorder="1" applyAlignment="1" applyProtection="1">
      <alignment horizontal="center" vertical="center" wrapText="1"/>
      <protection locked="0"/>
    </xf>
    <xf numFmtId="0" fontId="25" fillId="0" borderId="10" xfId="1030" applyFont="1" applyFill="1" applyBorder="1" applyAlignment="1" applyProtection="1">
      <alignment horizontal="center" vertical="center" wrapText="1"/>
      <protection locked="0"/>
    </xf>
    <xf numFmtId="0" fontId="30" fillId="0" borderId="0" xfId="1021" applyFont="1" applyAlignment="1" applyProtection="1">
      <alignment horizontal="center"/>
      <protection locked="0"/>
    </xf>
    <xf numFmtId="0" fontId="0" fillId="0" borderId="0" xfId="1021" applyFont="1" applyAlignment="1" applyProtection="1">
      <alignment vertical="center"/>
      <protection locked="0"/>
    </xf>
    <xf numFmtId="0" fontId="0" fillId="0" borderId="0" xfId="1035" applyFont="1" applyAlignment="1" applyProtection="1">
      <alignment vertical="center"/>
      <protection locked="0"/>
    </xf>
    <xf numFmtId="0" fontId="36" fillId="0" borderId="0" xfId="1035" applyFont="1" applyAlignment="1" applyProtection="1">
      <alignment vertical="center"/>
      <protection locked="0"/>
    </xf>
    <xf numFmtId="0" fontId="37" fillId="0" borderId="0" xfId="1035" applyFont="1" applyAlignment="1" applyProtection="1">
      <alignment vertical="center"/>
      <protection locked="0"/>
    </xf>
    <xf numFmtId="0" fontId="24" fillId="0" borderId="0" xfId="1035" applyFont="1" applyProtection="1">
      <alignment/>
      <protection locked="0"/>
    </xf>
    <xf numFmtId="0" fontId="24" fillId="0" borderId="0" xfId="1035" applyFont="1" applyAlignment="1" applyProtection="1">
      <alignment wrapText="1"/>
      <protection locked="0"/>
    </xf>
    <xf numFmtId="0" fontId="24" fillId="0" borderId="0" xfId="1035" applyFont="1" applyAlignment="1" applyProtection="1">
      <alignment shrinkToFit="1"/>
      <protection locked="0"/>
    </xf>
    <xf numFmtId="1" fontId="33" fillId="0" borderId="0" xfId="1035" applyNumberFormat="1" applyFont="1" applyProtection="1">
      <alignment/>
      <protection locked="0"/>
    </xf>
    <xf numFmtId="169" fontId="24" fillId="0" borderId="0" xfId="1035" applyNumberFormat="1" applyFont="1" applyProtection="1">
      <alignment/>
      <protection locked="0"/>
    </xf>
    <xf numFmtId="0" fontId="33" fillId="0" borderId="0" xfId="1035" applyFont="1" applyProtection="1">
      <alignment/>
      <protection locked="0"/>
    </xf>
    <xf numFmtId="169" fontId="33" fillId="0" borderId="0" xfId="1035" applyNumberFormat="1" applyFont="1" applyProtection="1">
      <alignment/>
      <protection locked="0"/>
    </xf>
    <xf numFmtId="0" fontId="22" fillId="0" borderId="0" xfId="1024" applyFont="1" applyBorder="1" applyAlignment="1" applyProtection="1">
      <alignment horizontal="center" vertical="center" wrapText="1"/>
      <protection locked="0"/>
    </xf>
    <xf numFmtId="0" fontId="22" fillId="0" borderId="0" xfId="1035" applyFont="1" applyFill="1" applyBorder="1" applyAlignment="1" applyProtection="1">
      <alignment horizontal="center" vertical="center"/>
      <protection locked="0"/>
    </xf>
    <xf numFmtId="170" fontId="27" fillId="0" borderId="0" xfId="1021" applyNumberFormat="1" applyFont="1" applyBorder="1" applyAlignment="1" applyProtection="1">
      <alignment horizontal="center" vertical="center" wrapText="1"/>
      <protection locked="0"/>
    </xf>
    <xf numFmtId="169" fontId="35" fillId="0" borderId="0" xfId="1021" applyNumberFormat="1" applyFont="1" applyBorder="1" applyAlignment="1" applyProtection="1">
      <alignment horizontal="center" vertical="center" wrapText="1"/>
      <protection locked="0"/>
    </xf>
    <xf numFmtId="0" fontId="24" fillId="0" borderId="0" xfId="1021" applyFont="1" applyBorder="1" applyAlignment="1" applyProtection="1">
      <alignment horizontal="center" vertical="center" wrapText="1"/>
      <protection locked="0"/>
    </xf>
    <xf numFmtId="1" fontId="27" fillId="0" borderId="0" xfId="1021" applyNumberFormat="1" applyFont="1" applyBorder="1" applyAlignment="1" applyProtection="1">
      <alignment horizontal="center" vertical="center" wrapText="1"/>
      <protection locked="0"/>
    </xf>
    <xf numFmtId="0" fontId="25" fillId="0" borderId="0" xfId="1021" applyFont="1" applyBorder="1" applyAlignment="1" applyProtection="1">
      <alignment horizontal="center" vertical="center" wrapText="1"/>
      <protection locked="0"/>
    </xf>
    <xf numFmtId="0" fontId="29" fillId="0" borderId="0" xfId="1021" applyFont="1" applyAlignment="1" applyProtection="1">
      <alignment vertical="center"/>
      <protection locked="0"/>
    </xf>
    <xf numFmtId="1" fontId="0" fillId="0" borderId="0" xfId="1021" applyNumberFormat="1" applyFont="1" applyAlignment="1" applyProtection="1">
      <alignment vertical="center"/>
      <protection locked="0"/>
    </xf>
    <xf numFmtId="169" fontId="0" fillId="0" borderId="0" xfId="1021" applyNumberFormat="1" applyFont="1" applyAlignment="1" applyProtection="1">
      <alignment vertical="center"/>
      <protection locked="0"/>
    </xf>
    <xf numFmtId="0" fontId="45" fillId="0" borderId="0" xfId="1021" applyFont="1" applyAlignment="1" applyProtection="1">
      <alignment vertical="center"/>
      <protection locked="0"/>
    </xf>
    <xf numFmtId="0" fontId="55" fillId="46" borderId="10" xfId="1028" applyFont="1" applyFill="1" applyBorder="1" applyAlignment="1" applyProtection="1">
      <alignment vertical="center"/>
      <protection locked="0"/>
    </xf>
    <xf numFmtId="0" fontId="34" fillId="0" borderId="0" xfId="1031" applyFont="1" applyBorder="1" applyAlignment="1" applyProtection="1">
      <alignment horizontal="right" vertical="center"/>
      <protection locked="0"/>
    </xf>
    <xf numFmtId="0" fontId="22" fillId="0" borderId="0" xfId="1028" applyFont="1" applyFill="1" applyBorder="1" applyAlignment="1" applyProtection="1">
      <alignment horizontal="center" vertical="center"/>
      <protection locked="0"/>
    </xf>
    <xf numFmtId="0" fontId="32" fillId="0" borderId="0" xfId="1023" applyFont="1" applyFill="1" applyBorder="1" applyAlignment="1" applyProtection="1">
      <alignment horizontal="center" vertical="center" wrapText="1"/>
      <protection locked="0"/>
    </xf>
    <xf numFmtId="0" fontId="0" fillId="0" borderId="0" xfId="1032" applyFont="1" applyFill="1" applyBorder="1" applyAlignment="1" applyProtection="1">
      <alignment horizontal="center" vertical="center"/>
      <protection locked="0"/>
    </xf>
    <xf numFmtId="0" fontId="24" fillId="0" borderId="0" xfId="1029" applyFont="1" applyFill="1" applyBorder="1" applyAlignment="1" applyProtection="1">
      <alignment vertical="center" wrapText="1"/>
      <protection locked="0"/>
    </xf>
    <xf numFmtId="49" fontId="27" fillId="0" borderId="0" xfId="1029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029" applyFont="1" applyFill="1" applyBorder="1" applyAlignment="1" applyProtection="1">
      <alignment horizontal="center" vertical="center" wrapText="1"/>
      <protection locked="0"/>
    </xf>
    <xf numFmtId="0" fontId="24" fillId="0" borderId="0" xfId="1029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170" fontId="26" fillId="0" borderId="0" xfId="1019" applyNumberFormat="1" applyFont="1" applyFill="1" applyBorder="1" applyAlignment="1" applyProtection="1">
      <alignment horizontal="center" vertical="center" wrapText="1"/>
      <protection locked="0"/>
    </xf>
    <xf numFmtId="169" fontId="35" fillId="0" borderId="0" xfId="1019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023" applyFont="1" applyFill="1" applyBorder="1" applyAlignment="1" applyProtection="1">
      <alignment horizontal="center" vertical="center" wrapText="1"/>
      <protection locked="0"/>
    </xf>
    <xf numFmtId="0" fontId="24" fillId="0" borderId="0" xfId="1019" applyFont="1" applyFill="1" applyBorder="1" applyAlignment="1" applyProtection="1">
      <alignment horizontal="center" vertical="center" wrapText="1"/>
      <protection locked="0"/>
    </xf>
    <xf numFmtId="1" fontId="27" fillId="0" borderId="0" xfId="101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19" applyFont="1" applyFill="1" applyBorder="1" applyAlignment="1" applyProtection="1">
      <alignment horizontal="center" vertical="center" wrapText="1"/>
      <protection locked="0"/>
    </xf>
    <xf numFmtId="0" fontId="25" fillId="0" borderId="12" xfId="1028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vertical="center" wrapText="1"/>
      <protection locked="0"/>
    </xf>
    <xf numFmtId="49" fontId="27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29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horizontal="left" vertical="center" wrapText="1"/>
      <protection locked="0"/>
    </xf>
    <xf numFmtId="0" fontId="27" fillId="47" borderId="10" xfId="1027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vertical="center" wrapText="1"/>
      <protection locked="0"/>
    </xf>
    <xf numFmtId="49" fontId="27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29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horizontal="left" vertical="center" wrapText="1"/>
      <protection locked="0"/>
    </xf>
    <xf numFmtId="0" fontId="27" fillId="47" borderId="10" xfId="1027" applyFont="1" applyFill="1" applyBorder="1" applyAlignment="1" applyProtection="1">
      <alignment horizontal="center" vertical="center" wrapText="1"/>
      <protection locked="0"/>
    </xf>
    <xf numFmtId="0" fontId="24" fillId="47" borderId="10" xfId="1030" applyFont="1" applyFill="1" applyBorder="1" applyAlignment="1" applyProtection="1">
      <alignment vertical="center" wrapText="1"/>
      <protection locked="0"/>
    </xf>
    <xf numFmtId="0" fontId="24" fillId="47" borderId="10" xfId="1029" applyFont="1" applyFill="1" applyBorder="1" applyAlignment="1" applyProtection="1">
      <alignment vertical="center" wrapText="1"/>
      <protection locked="0"/>
    </xf>
    <xf numFmtId="49" fontId="27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29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horizontal="left" vertical="center" wrapText="1"/>
      <protection locked="0"/>
    </xf>
    <xf numFmtId="0" fontId="27" fillId="47" borderId="10" xfId="1027" applyFont="1" applyFill="1" applyBorder="1" applyAlignment="1" applyProtection="1">
      <alignment horizontal="center" vertical="center" wrapText="1"/>
      <protection locked="0"/>
    </xf>
    <xf numFmtId="0" fontId="24" fillId="47" borderId="10" xfId="1030" applyFont="1" applyFill="1" applyBorder="1" applyAlignment="1" applyProtection="1">
      <alignment horizontal="left" vertical="center" wrapText="1"/>
      <protection locked="0"/>
    </xf>
    <xf numFmtId="49" fontId="27" fillId="47" borderId="10" xfId="1030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30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vertical="center" wrapText="1"/>
      <protection locked="0"/>
    </xf>
    <xf numFmtId="49" fontId="22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2" fillId="47" borderId="10" xfId="1029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horizontal="left" vertical="center" wrapText="1"/>
      <protection locked="0"/>
    </xf>
    <xf numFmtId="0" fontId="22" fillId="47" borderId="10" xfId="1027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vertical="center" wrapText="1"/>
      <protection locked="0"/>
    </xf>
    <xf numFmtId="49" fontId="27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29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horizontal="left" vertical="center" wrapText="1"/>
      <protection locked="0"/>
    </xf>
    <xf numFmtId="0" fontId="27" fillId="47" borderId="10" xfId="1027" applyFont="1" applyFill="1" applyBorder="1" applyAlignment="1" applyProtection="1">
      <alignment horizontal="center" vertical="center" wrapText="1"/>
      <protection locked="0"/>
    </xf>
    <xf numFmtId="0" fontId="0" fillId="0" borderId="0" xfId="1028" applyFont="1" applyFill="1" applyAlignment="1" applyProtection="1">
      <alignment horizontal="center" vertical="center"/>
      <protection locked="0"/>
    </xf>
    <xf numFmtId="0" fontId="21" fillId="0" borderId="0" xfId="1028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1028" applyFont="1" applyFill="1" applyAlignment="1" applyProtection="1">
      <alignment horizontal="center" vertical="center" wrapText="1"/>
      <protection locked="0"/>
    </xf>
    <xf numFmtId="0" fontId="23" fillId="0" borderId="0" xfId="1028" applyFont="1" applyFill="1" applyAlignment="1" applyProtection="1">
      <alignment horizontal="center" vertical="center"/>
      <protection locked="0"/>
    </xf>
    <xf numFmtId="0" fontId="22" fillId="0" borderId="0" xfId="1019" applyFont="1" applyAlignment="1" applyProtection="1">
      <alignment horizontal="center" vertical="center" wrapText="1"/>
      <protection locked="0"/>
    </xf>
    <xf numFmtId="0" fontId="21" fillId="0" borderId="0" xfId="1019" applyFont="1" applyAlignment="1" applyProtection="1">
      <alignment horizontal="center" wrapText="1"/>
      <protection locked="0"/>
    </xf>
    <xf numFmtId="0" fontId="30" fillId="0" borderId="0" xfId="1019" applyFont="1" applyAlignment="1" applyProtection="1">
      <alignment horizontal="center" wrapText="1"/>
      <protection locked="0"/>
    </xf>
    <xf numFmtId="0" fontId="30" fillId="0" borderId="0" xfId="1019" applyFont="1" applyAlignment="1" applyProtection="1">
      <alignment horizontal="center"/>
      <protection locked="0"/>
    </xf>
    <xf numFmtId="0" fontId="22" fillId="0" borderId="0" xfId="1033" applyFont="1" applyAlignment="1" applyProtection="1">
      <alignment horizontal="center" vertical="center" wrapText="1"/>
      <protection locked="0"/>
    </xf>
    <xf numFmtId="0" fontId="23" fillId="0" borderId="0" xfId="1028" applyFont="1" applyAlignment="1" applyProtection="1">
      <alignment horizontal="center" vertical="center"/>
      <protection locked="0"/>
    </xf>
    <xf numFmtId="0" fontId="24" fillId="46" borderId="10" xfId="1033" applyFont="1" applyFill="1" applyBorder="1" applyAlignment="1" applyProtection="1">
      <alignment horizontal="center" vertical="center" wrapText="1"/>
      <protection locked="0"/>
    </xf>
    <xf numFmtId="0" fontId="42" fillId="0" borderId="0" xfId="1033" applyFont="1" applyAlignment="1" applyProtection="1">
      <alignment horizontal="center" vertical="center" wrapText="1"/>
      <protection locked="0"/>
    </xf>
    <xf numFmtId="0" fontId="42" fillId="0" borderId="0" xfId="1033" applyFont="1" applyAlignment="1" applyProtection="1">
      <alignment horizontal="center" vertical="center"/>
      <protection locked="0"/>
    </xf>
    <xf numFmtId="0" fontId="30" fillId="46" borderId="10" xfId="1022" applyFont="1" applyFill="1" applyBorder="1" applyAlignment="1" applyProtection="1">
      <alignment horizontal="center" vertical="center"/>
      <protection locked="0"/>
    </xf>
    <xf numFmtId="0" fontId="25" fillId="46" borderId="10" xfId="1033" applyFont="1" applyFill="1" applyBorder="1" applyAlignment="1" applyProtection="1">
      <alignment horizontal="center" vertical="center" textRotation="90" wrapText="1"/>
      <protection locked="0"/>
    </xf>
    <xf numFmtId="169" fontId="24" fillId="46" borderId="10" xfId="1033" applyNumberFormat="1" applyFont="1" applyFill="1" applyBorder="1" applyAlignment="1" applyProtection="1">
      <alignment horizontal="center" vertical="center" wrapText="1"/>
      <protection locked="0"/>
    </xf>
    <xf numFmtId="0" fontId="24" fillId="46" borderId="10" xfId="1033" applyFont="1" applyFill="1" applyBorder="1" applyAlignment="1" applyProtection="1">
      <alignment horizontal="center" vertical="center" textRotation="90" wrapText="1"/>
      <protection locked="0"/>
    </xf>
    <xf numFmtId="0" fontId="31" fillId="0" borderId="0" xfId="1033" applyFont="1" applyAlignment="1" applyProtection="1">
      <alignment horizontal="center" vertical="center" wrapText="1"/>
      <protection locked="0"/>
    </xf>
    <xf numFmtId="0" fontId="22" fillId="0" borderId="0" xfId="1019" applyFont="1" applyFill="1" applyAlignment="1" applyProtection="1">
      <alignment horizontal="center" vertical="center" wrapText="1"/>
      <protection locked="0"/>
    </xf>
    <xf numFmtId="0" fontId="21" fillId="0" borderId="0" xfId="1019" applyFont="1" applyFill="1" applyAlignment="1" applyProtection="1">
      <alignment horizontal="center" vertical="center" wrapText="1"/>
      <protection locked="0"/>
    </xf>
    <xf numFmtId="0" fontId="25" fillId="46" borderId="13" xfId="1033" applyFont="1" applyFill="1" applyBorder="1" applyAlignment="1" applyProtection="1">
      <alignment horizontal="center" vertical="center" textRotation="90" wrapText="1"/>
      <protection locked="0"/>
    </xf>
    <xf numFmtId="0" fontId="25" fillId="46" borderId="14" xfId="1033" applyFont="1" applyFill="1" applyBorder="1" applyAlignment="1" applyProtection="1">
      <alignment horizontal="center" vertical="center" textRotation="90" wrapText="1"/>
      <protection locked="0"/>
    </xf>
    <xf numFmtId="0" fontId="25" fillId="46" borderId="15" xfId="1033" applyFont="1" applyFill="1" applyBorder="1" applyAlignment="1" applyProtection="1">
      <alignment horizontal="center" vertical="center" textRotation="90" wrapText="1"/>
      <protection locked="0"/>
    </xf>
    <xf numFmtId="0" fontId="25" fillId="46" borderId="16" xfId="1033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34" applyFont="1" applyFill="1" applyBorder="1" applyAlignment="1" applyProtection="1">
      <alignment horizontal="center" vertical="center" textRotation="90" wrapText="1"/>
      <protection locked="0"/>
    </xf>
    <xf numFmtId="169" fontId="24" fillId="46" borderId="10" xfId="1034" applyNumberFormat="1" applyFont="1" applyFill="1" applyBorder="1" applyAlignment="1" applyProtection="1">
      <alignment horizontal="center" vertical="center" wrapText="1"/>
      <protection locked="0"/>
    </xf>
    <xf numFmtId="0" fontId="24" fillId="46" borderId="10" xfId="1034" applyFont="1" applyFill="1" applyBorder="1" applyAlignment="1" applyProtection="1">
      <alignment horizontal="center" vertical="center" wrapText="1"/>
      <protection locked="0"/>
    </xf>
    <xf numFmtId="0" fontId="24" fillId="46" borderId="10" xfId="1034" applyFont="1" applyFill="1" applyBorder="1" applyAlignment="1" applyProtection="1">
      <alignment horizontal="center" vertical="center" textRotation="90" wrapText="1"/>
      <protection locked="0"/>
    </xf>
    <xf numFmtId="0" fontId="30" fillId="46" borderId="11" xfId="1023" applyFont="1" applyFill="1" applyBorder="1" applyAlignment="1" applyProtection="1">
      <alignment horizontal="center" vertical="center"/>
      <protection locked="0"/>
    </xf>
    <xf numFmtId="0" fontId="30" fillId="46" borderId="17" xfId="1023" applyFont="1" applyFill="1" applyBorder="1" applyAlignment="1" applyProtection="1">
      <alignment horizontal="center" vertical="center"/>
      <protection locked="0"/>
    </xf>
    <xf numFmtId="0" fontId="30" fillId="46" borderId="12" xfId="1023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25" fillId="46" borderId="18" xfId="103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/>
    </xf>
    <xf numFmtId="0" fontId="25" fillId="46" borderId="19" xfId="1034" applyFont="1" applyFill="1" applyBorder="1" applyAlignment="1" applyProtection="1">
      <alignment horizontal="center" vertical="center" textRotation="90" wrapText="1"/>
      <protection locked="0"/>
    </xf>
    <xf numFmtId="0" fontId="30" fillId="46" borderId="10" xfId="1023" applyFont="1" applyFill="1" applyBorder="1" applyAlignment="1" applyProtection="1">
      <alignment horizontal="center" vertical="center"/>
      <protection locked="0"/>
    </xf>
    <xf numFmtId="0" fontId="30" fillId="0" borderId="0" xfId="1021" applyFont="1" applyAlignment="1" applyProtection="1">
      <alignment horizontal="center"/>
      <protection locked="0"/>
    </xf>
    <xf numFmtId="0" fontId="25" fillId="46" borderId="13" xfId="103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46" borderId="14" xfId="1034" applyFont="1" applyFill="1" applyBorder="1" applyAlignment="1" applyProtection="1">
      <alignment horizontal="center" vertical="center" textRotation="90" wrapText="1"/>
      <protection locked="0"/>
    </xf>
    <xf numFmtId="0" fontId="32" fillId="0" borderId="0" xfId="1019" applyFont="1" applyAlignment="1" applyProtection="1">
      <alignment horizontal="center" wrapText="1"/>
      <protection locked="0"/>
    </xf>
    <xf numFmtId="0" fontId="22" fillId="0" borderId="0" xfId="0" applyFont="1" applyAlignment="1">
      <alignment horizontal="center" vertical="center" wrapText="1"/>
    </xf>
    <xf numFmtId="0" fontId="21" fillId="0" borderId="0" xfId="1021" applyFont="1" applyAlignment="1" applyProtection="1">
      <alignment horizontal="center" wrapText="1"/>
      <protection locked="0"/>
    </xf>
    <xf numFmtId="0" fontId="32" fillId="0" borderId="0" xfId="1021" applyFont="1" applyAlignment="1" applyProtection="1">
      <alignment horizontal="center" wrapText="1"/>
      <protection locked="0"/>
    </xf>
    <xf numFmtId="0" fontId="47" fillId="0" borderId="0" xfId="0" applyFont="1" applyAlignment="1">
      <alignment horizontal="center" vertical="center" wrapText="1"/>
    </xf>
    <xf numFmtId="0" fontId="22" fillId="0" borderId="0" xfId="1035" applyFont="1" applyAlignment="1" applyProtection="1">
      <alignment horizontal="center" vertical="center" wrapText="1"/>
      <protection locked="0"/>
    </xf>
    <xf numFmtId="0" fontId="42" fillId="0" borderId="0" xfId="1035" applyFont="1" applyAlignment="1" applyProtection="1">
      <alignment horizontal="center" vertical="center" wrapText="1"/>
      <protection locked="0"/>
    </xf>
    <xf numFmtId="169" fontId="24" fillId="46" borderId="13" xfId="1033" applyNumberFormat="1" applyFont="1" applyFill="1" applyBorder="1" applyAlignment="1" applyProtection="1">
      <alignment horizontal="center" vertical="center" wrapText="1"/>
      <protection locked="0"/>
    </xf>
    <xf numFmtId="169" fontId="24" fillId="46" borderId="14" xfId="1033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019" applyFont="1" applyAlignment="1" applyProtection="1">
      <alignment horizontal="center"/>
      <protection locked="0"/>
    </xf>
    <xf numFmtId="0" fontId="48" fillId="0" borderId="0" xfId="1019" applyFont="1" applyAlignment="1" applyProtection="1">
      <alignment horizontal="center" vertical="center" wrapText="1"/>
      <protection locked="0"/>
    </xf>
    <xf numFmtId="0" fontId="21" fillId="0" borderId="0" xfId="1028" applyFont="1" applyFill="1" applyAlignment="1" applyProtection="1">
      <alignment horizontal="center" vertical="center" wrapText="1"/>
      <protection locked="0"/>
    </xf>
    <xf numFmtId="0" fontId="51" fillId="0" borderId="0" xfId="1037" applyFont="1" applyFill="1" applyAlignment="1">
      <alignment horizontal="center" vertical="center" wrapText="1"/>
      <protection/>
    </xf>
    <xf numFmtId="0" fontId="38" fillId="0" borderId="0" xfId="1017" applyNumberFormat="1" applyFont="1" applyFill="1" applyBorder="1" applyAlignment="1" applyProtection="1">
      <alignment horizontal="center" vertical="center"/>
      <protection locked="0"/>
    </xf>
    <xf numFmtId="170" fontId="25" fillId="0" borderId="0" xfId="102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1023" applyFont="1" applyFill="1" applyBorder="1" applyAlignment="1" applyProtection="1">
      <alignment horizontal="center" vertical="center" wrapText="1"/>
      <protection locked="0"/>
    </xf>
    <xf numFmtId="20" fontId="26" fillId="0" borderId="0" xfId="672" applyNumberFormat="1" applyFont="1" applyFill="1" applyBorder="1" applyAlignment="1">
      <alignment horizontal="center" vertical="center"/>
      <protection/>
    </xf>
    <xf numFmtId="0" fontId="53" fillId="0" borderId="0" xfId="1028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>
      <alignment horizontal="center" vertical="center"/>
    </xf>
    <xf numFmtId="0" fontId="53" fillId="0" borderId="0" xfId="1028" applyFont="1" applyFill="1" applyAlignment="1" applyProtection="1">
      <alignment vertical="center"/>
      <protection locked="0"/>
    </xf>
    <xf numFmtId="0" fontId="53" fillId="0" borderId="0" xfId="1025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23" fillId="0" borderId="17" xfId="1023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/>
    </xf>
    <xf numFmtId="0" fontId="23" fillId="0" borderId="0" xfId="1023" applyFont="1" applyFill="1" applyBorder="1" applyAlignment="1" applyProtection="1">
      <alignment horizontal="center" vertical="center" wrapText="1"/>
      <protection locked="0"/>
    </xf>
    <xf numFmtId="169" fontId="35" fillId="0" borderId="0" xfId="1020" applyNumberFormat="1" applyFont="1" applyFill="1" applyBorder="1" applyAlignment="1" applyProtection="1">
      <alignment horizontal="center" vertical="center" wrapText="1"/>
      <protection locked="0"/>
    </xf>
    <xf numFmtId="170" fontId="26" fillId="0" borderId="0" xfId="102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1028" applyFont="1" applyFill="1" applyAlignment="1" applyProtection="1">
      <alignment horizontal="left" vertical="center"/>
      <protection locked="0"/>
    </xf>
    <xf numFmtId="0" fontId="53" fillId="0" borderId="0" xfId="1028" applyFont="1" applyFill="1" applyBorder="1" applyAlignment="1" applyProtection="1">
      <alignment horizontal="center" vertical="center"/>
      <protection locked="0"/>
    </xf>
    <xf numFmtId="0" fontId="23" fillId="0" borderId="11" xfId="1023" applyFont="1" applyFill="1" applyBorder="1" applyAlignment="1" applyProtection="1">
      <alignment horizontal="center" vertical="center" wrapText="1"/>
      <protection locked="0"/>
    </xf>
    <xf numFmtId="0" fontId="53" fillId="0" borderId="0" xfId="1028" applyFont="1" applyFill="1" applyAlignment="1" applyProtection="1">
      <alignment horizontal="center" vertical="center"/>
      <protection locked="0"/>
    </xf>
    <xf numFmtId="0" fontId="30" fillId="47" borderId="10" xfId="1029" applyFont="1" applyFill="1" applyBorder="1" applyAlignment="1" applyProtection="1">
      <alignment vertical="center" wrapText="1"/>
      <protection locked="0"/>
    </xf>
    <xf numFmtId="49" fontId="22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2" fillId="47" borderId="10" xfId="1029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horizontal="left" vertical="center" wrapText="1"/>
      <protection locked="0"/>
    </xf>
    <xf numFmtId="0" fontId="22" fillId="47" borderId="10" xfId="1027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vertical="center" wrapText="1"/>
      <protection locked="0"/>
    </xf>
    <xf numFmtId="49" fontId="22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2" fillId="47" borderId="10" xfId="1029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horizontal="left" vertical="center" wrapText="1"/>
      <protection locked="0"/>
    </xf>
    <xf numFmtId="0" fontId="22" fillId="47" borderId="10" xfId="1027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vertical="center" wrapText="1"/>
      <protection locked="0"/>
    </xf>
    <xf numFmtId="49" fontId="22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2" fillId="47" borderId="10" xfId="1029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horizontal="left" vertical="center" wrapText="1"/>
      <protection locked="0"/>
    </xf>
    <xf numFmtId="0" fontId="22" fillId="47" borderId="10" xfId="1027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vertical="center" wrapText="1"/>
      <protection locked="0"/>
    </xf>
    <xf numFmtId="49" fontId="27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29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horizontal="left" vertical="center" wrapText="1"/>
      <protection locked="0"/>
    </xf>
    <xf numFmtId="0" fontId="27" fillId="47" borderId="10" xfId="1027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vertical="center" wrapText="1"/>
      <protection locked="0"/>
    </xf>
    <xf numFmtId="49" fontId="22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2" fillId="47" borderId="10" xfId="1029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horizontal="left" vertical="center" wrapText="1"/>
      <protection locked="0"/>
    </xf>
    <xf numFmtId="0" fontId="22" fillId="47" borderId="10" xfId="1027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vertical="center" wrapText="1"/>
      <protection locked="0"/>
    </xf>
    <xf numFmtId="49" fontId="27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29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horizontal="left" vertical="center" wrapText="1"/>
      <protection locked="0"/>
    </xf>
    <xf numFmtId="0" fontId="27" fillId="47" borderId="10" xfId="1027" applyFont="1" applyFill="1" applyBorder="1" applyAlignment="1" applyProtection="1">
      <alignment horizontal="center" vertical="center" wrapText="1"/>
      <protection locked="0"/>
    </xf>
    <xf numFmtId="0" fontId="30" fillId="47" borderId="10" xfId="1030" applyFont="1" applyFill="1" applyBorder="1" applyAlignment="1" applyProtection="1">
      <alignment vertical="center" wrapText="1"/>
      <protection locked="0"/>
    </xf>
    <xf numFmtId="49" fontId="22" fillId="47" borderId="10" xfId="1030" applyNumberFormat="1" applyFont="1" applyFill="1" applyBorder="1" applyAlignment="1" applyProtection="1">
      <alignment horizontal="center" vertical="center" wrapText="1"/>
      <protection locked="0"/>
    </xf>
    <xf numFmtId="0" fontId="22" fillId="47" borderId="10" xfId="1030" applyFont="1" applyFill="1" applyBorder="1" applyAlignment="1" applyProtection="1">
      <alignment horizontal="center" vertical="center" wrapText="1"/>
      <protection locked="0"/>
    </xf>
    <xf numFmtId="0" fontId="30" fillId="47" borderId="10" xfId="1030" applyFont="1" applyFill="1" applyBorder="1" applyAlignment="1" applyProtection="1">
      <alignment horizontal="left" vertical="center" wrapText="1"/>
      <protection locked="0"/>
    </xf>
    <xf numFmtId="0" fontId="32" fillId="0" borderId="0" xfId="1028" applyFont="1" applyFill="1" applyBorder="1" applyAlignment="1" applyProtection="1">
      <alignment horizontal="center" vertical="center"/>
      <protection locked="0"/>
    </xf>
    <xf numFmtId="0" fontId="32" fillId="0" borderId="0" xfId="1028" applyFont="1" applyFill="1" applyBorder="1" applyAlignment="1" applyProtection="1">
      <alignment vertical="center"/>
      <protection locked="0"/>
    </xf>
    <xf numFmtId="0" fontId="53" fillId="0" borderId="0" xfId="1028" applyFont="1" applyFill="1" applyBorder="1" applyAlignment="1" applyProtection="1">
      <alignment vertical="center"/>
      <protection locked="0"/>
    </xf>
    <xf numFmtId="0" fontId="53" fillId="0" borderId="0" xfId="1017" applyNumberFormat="1" applyFont="1" applyFill="1" applyBorder="1" applyAlignment="1" applyProtection="1">
      <alignment vertical="center"/>
      <protection locked="0"/>
    </xf>
    <xf numFmtId="0" fontId="53" fillId="0" borderId="0" xfId="1018" applyFont="1" applyAlignment="1" applyProtection="1">
      <alignment vertical="center"/>
      <protection locked="0"/>
    </xf>
    <xf numFmtId="0" fontId="30" fillId="0" borderId="10" xfId="1029" applyFont="1" applyFill="1" applyBorder="1" applyAlignment="1" applyProtection="1">
      <alignment vertical="center" wrapText="1"/>
      <protection locked="0"/>
    </xf>
    <xf numFmtId="0" fontId="22" fillId="0" borderId="10" xfId="1029" applyFont="1" applyFill="1" applyBorder="1" applyAlignment="1" applyProtection="1">
      <alignment horizontal="center" vertical="center" wrapText="1"/>
      <protection locked="0"/>
    </xf>
    <xf numFmtId="0" fontId="30" fillId="0" borderId="10" xfId="1028" applyFont="1" applyFill="1" applyBorder="1" applyAlignment="1" applyProtection="1">
      <alignment horizontal="center" vertical="center" textRotation="90" wrapText="1"/>
      <protection locked="0"/>
    </xf>
    <xf numFmtId="169" fontId="22" fillId="0" borderId="12" xfId="1017" applyNumberFormat="1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vertical="center" wrapText="1"/>
      <protection locked="0"/>
    </xf>
    <xf numFmtId="49" fontId="27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29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horizontal="left" vertical="center" wrapText="1"/>
      <protection locked="0"/>
    </xf>
    <xf numFmtId="0" fontId="27" fillId="47" borderId="10" xfId="1027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vertical="center" wrapText="1"/>
      <protection locked="0"/>
    </xf>
    <xf numFmtId="49" fontId="22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2" fillId="47" borderId="10" xfId="1029" applyFont="1" applyFill="1" applyBorder="1" applyAlignment="1" applyProtection="1">
      <alignment horizontal="center" vertical="center" wrapText="1"/>
      <protection locked="0"/>
    </xf>
    <xf numFmtId="0" fontId="30" fillId="47" borderId="10" xfId="1029" applyFont="1" applyFill="1" applyBorder="1" applyAlignment="1" applyProtection="1">
      <alignment horizontal="left" vertical="center" wrapText="1"/>
      <protection locked="0"/>
    </xf>
    <xf numFmtId="0" fontId="22" fillId="47" borderId="10" xfId="1027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vertical="center" wrapText="1"/>
      <protection locked="0"/>
    </xf>
    <xf numFmtId="49" fontId="27" fillId="47" borderId="10" xfId="1029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29" applyFont="1" applyFill="1" applyBorder="1" applyAlignment="1" applyProtection="1">
      <alignment horizontal="center" vertical="center" wrapText="1"/>
      <protection locked="0"/>
    </xf>
    <xf numFmtId="0" fontId="24" fillId="47" borderId="10" xfId="1029" applyFont="1" applyFill="1" applyBorder="1" applyAlignment="1" applyProtection="1">
      <alignment horizontal="left" vertical="center" wrapText="1"/>
      <protection locked="0"/>
    </xf>
    <xf numFmtId="0" fontId="27" fillId="47" borderId="10" xfId="1027" applyFont="1" applyFill="1" applyBorder="1" applyAlignment="1" applyProtection="1">
      <alignment horizontal="center" vertical="center" wrapText="1"/>
      <protection locked="0"/>
    </xf>
    <xf numFmtId="0" fontId="24" fillId="47" borderId="10" xfId="1030" applyFont="1" applyFill="1" applyBorder="1" applyAlignment="1" applyProtection="1">
      <alignment horizontal="left" vertical="center" wrapText="1"/>
      <protection locked="0"/>
    </xf>
    <xf numFmtId="49" fontId="27" fillId="47" borderId="10" xfId="1030" applyNumberFormat="1" applyFont="1" applyFill="1" applyBorder="1" applyAlignment="1" applyProtection="1">
      <alignment horizontal="center" vertical="center" wrapText="1"/>
      <protection locked="0"/>
    </xf>
    <xf numFmtId="0" fontId="27" fillId="47" borderId="10" xfId="1030" applyFont="1" applyFill="1" applyBorder="1" applyAlignment="1" applyProtection="1">
      <alignment horizontal="center" vertical="center" wrapText="1"/>
      <protection locked="0"/>
    </xf>
    <xf numFmtId="0" fontId="24" fillId="47" borderId="10" xfId="1030" applyFont="1" applyFill="1" applyBorder="1" applyAlignment="1" applyProtection="1">
      <alignment vertical="center" wrapText="1"/>
      <protection locked="0"/>
    </xf>
    <xf numFmtId="0" fontId="30" fillId="47" borderId="10" xfId="1030" applyFont="1" applyFill="1" applyBorder="1" applyAlignment="1" applyProtection="1">
      <alignment vertical="center" wrapText="1"/>
      <protection locked="0"/>
    </xf>
    <xf numFmtId="49" fontId="22" fillId="47" borderId="10" xfId="1030" applyNumberFormat="1" applyFont="1" applyFill="1" applyBorder="1" applyAlignment="1" applyProtection="1">
      <alignment horizontal="center" vertical="center" wrapText="1"/>
      <protection locked="0"/>
    </xf>
    <xf numFmtId="0" fontId="22" fillId="47" borderId="10" xfId="1030" applyFont="1" applyFill="1" applyBorder="1" applyAlignment="1" applyProtection="1">
      <alignment horizontal="center" vertical="center" wrapText="1"/>
      <protection locked="0"/>
    </xf>
    <xf numFmtId="0" fontId="30" fillId="47" borderId="10" xfId="1030" applyFont="1" applyFill="1" applyBorder="1" applyAlignment="1" applyProtection="1">
      <alignment horizontal="left" vertical="center" wrapText="1"/>
      <protection locked="0"/>
    </xf>
  </cellXfs>
  <cellStyles count="1068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Currency" xfId="269"/>
    <cellStyle name="Currency [0]" xfId="270"/>
    <cellStyle name="Денежный 10" xfId="271"/>
    <cellStyle name="Денежный 10 2" xfId="272"/>
    <cellStyle name="Денежный 10 2 2" xfId="273"/>
    <cellStyle name="Денежный 10 2 3" xfId="274"/>
    <cellStyle name="Денежный 10 2 3 2" xfId="275"/>
    <cellStyle name="Денежный 10 2 3 2 2" xfId="276"/>
    <cellStyle name="Денежный 10 2 3 2 2 2" xfId="277"/>
    <cellStyle name="Денежный 10 2 3 3" xfId="278"/>
    <cellStyle name="Денежный 10 2 3 3 2" xfId="279"/>
    <cellStyle name="Денежный 10 2 4" xfId="280"/>
    <cellStyle name="Денежный 10 2 4 2" xfId="281"/>
    <cellStyle name="Денежный 10 2 4 3" xfId="282"/>
    <cellStyle name="Денежный 10 2 4 4" xfId="283"/>
    <cellStyle name="Денежный 10 2 5" xfId="284"/>
    <cellStyle name="Денежный 10 2 6" xfId="285"/>
    <cellStyle name="Денежный 10 2 7" xfId="286"/>
    <cellStyle name="Денежный 10 3" xfId="287"/>
    <cellStyle name="Денежный 10 3 2" xfId="288"/>
    <cellStyle name="Денежный 10 3 3" xfId="289"/>
    <cellStyle name="Денежный 10 4" xfId="290"/>
    <cellStyle name="Денежный 10 4 2" xfId="291"/>
    <cellStyle name="Денежный 10 4 3" xfId="292"/>
    <cellStyle name="Денежный 10 5" xfId="293"/>
    <cellStyle name="Денежный 11" xfId="294"/>
    <cellStyle name="Денежный 11 10" xfId="295"/>
    <cellStyle name="Денежный 11 11" xfId="296"/>
    <cellStyle name="Денежный 11 11 2" xfId="297"/>
    <cellStyle name="Денежный 11 11 3" xfId="298"/>
    <cellStyle name="Денежный 11 12" xfId="299"/>
    <cellStyle name="Денежный 11 13" xfId="300"/>
    <cellStyle name="Денежный 11 14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2 3" xfId="306"/>
    <cellStyle name="Денежный 11 3" xfId="307"/>
    <cellStyle name="Денежный 11 4" xfId="308"/>
    <cellStyle name="Денежный 11 5" xfId="309"/>
    <cellStyle name="Денежный 11 6" xfId="310"/>
    <cellStyle name="Денежный 11 7" xfId="311"/>
    <cellStyle name="Денежный 11 8" xfId="312"/>
    <cellStyle name="Денежный 11 9" xfId="313"/>
    <cellStyle name="Денежный 11 9 12" xfId="314"/>
    <cellStyle name="Денежный 11 9 2" xfId="315"/>
    <cellStyle name="Денежный 11 9 3" xfId="316"/>
    <cellStyle name="Денежный 11 9 4" xfId="317"/>
    <cellStyle name="Денежный 11 9 5" xfId="318"/>
    <cellStyle name="Денежный 11 9 6" xfId="319"/>
    <cellStyle name="Денежный 11 9 7" xfId="320"/>
    <cellStyle name="Денежный 12" xfId="321"/>
    <cellStyle name="Денежный 12 10" xfId="322"/>
    <cellStyle name="Денежный 12 11" xfId="323"/>
    <cellStyle name="Денежный 12 12" xfId="324"/>
    <cellStyle name="Денежный 12 12 10" xfId="325"/>
    <cellStyle name="Денежный 12 12 2" xfId="326"/>
    <cellStyle name="Денежный 12 12 2 2" xfId="327"/>
    <cellStyle name="Денежный 12 12 2 3" xfId="328"/>
    <cellStyle name="Денежный 12 12 2 4" xfId="329"/>
    <cellStyle name="Денежный 12 12 3" xfId="330"/>
    <cellStyle name="Денежный 12 12 3 2" xfId="331"/>
    <cellStyle name="Денежный 12 12 4" xfId="332"/>
    <cellStyle name="Денежный 12 12 5" xfId="333"/>
    <cellStyle name="Денежный 12 12 6" xfId="334"/>
    <cellStyle name="Денежный 12 12 7" xfId="335"/>
    <cellStyle name="Денежный 12 12 8" xfId="336"/>
    <cellStyle name="Денежный 12 12_Мастер" xfId="337"/>
    <cellStyle name="Денежный 12 13" xfId="338"/>
    <cellStyle name="Денежный 12 14" xfId="339"/>
    <cellStyle name="Денежный 12 15" xfId="340"/>
    <cellStyle name="Денежный 12 16" xfId="341"/>
    <cellStyle name="Денежный 12 17" xfId="342"/>
    <cellStyle name="Денежный 12 18" xfId="343"/>
    <cellStyle name="Денежный 12 19" xfId="344"/>
    <cellStyle name="Денежный 12 2" xfId="345"/>
    <cellStyle name="Денежный 12 2 2" xfId="346"/>
    <cellStyle name="Денежный 12 2 3" xfId="347"/>
    <cellStyle name="Денежный 12 20" xfId="348"/>
    <cellStyle name="Денежный 12 21" xfId="349"/>
    <cellStyle name="Денежный 12 3" xfId="350"/>
    <cellStyle name="Денежный 12 3 2" xfId="351"/>
    <cellStyle name="Денежный 12 4" xfId="352"/>
    <cellStyle name="Денежный 12 5" xfId="353"/>
    <cellStyle name="Денежный 12 6" xfId="354"/>
    <cellStyle name="Денежный 12 7" xfId="355"/>
    <cellStyle name="Денежный 12 8" xfId="356"/>
    <cellStyle name="Денежный 12 9" xfId="357"/>
    <cellStyle name="Денежный 13 10" xfId="358"/>
    <cellStyle name="Денежный 13 2" xfId="359"/>
    <cellStyle name="Денежный 13 3" xfId="360"/>
    <cellStyle name="Денежный 13 4" xfId="361"/>
    <cellStyle name="Денежный 13 5" xfId="362"/>
    <cellStyle name="Денежный 13 6" xfId="363"/>
    <cellStyle name="Денежный 13 7" xfId="364"/>
    <cellStyle name="Денежный 13 8" xfId="365"/>
    <cellStyle name="Денежный 13 9" xfId="366"/>
    <cellStyle name="Денежный 14 2" xfId="367"/>
    <cellStyle name="Денежный 14 3" xfId="368"/>
    <cellStyle name="Денежный 14 4" xfId="369"/>
    <cellStyle name="Денежный 14 5" xfId="370"/>
    <cellStyle name="Денежный 14 6" xfId="371"/>
    <cellStyle name="Денежный 14 7" xfId="372"/>
    <cellStyle name="Денежный 14 8" xfId="373"/>
    <cellStyle name="Денежный 14 9" xfId="374"/>
    <cellStyle name="Денежный 16" xfId="375"/>
    <cellStyle name="Денежный 18" xfId="376"/>
    <cellStyle name="Денежный 2" xfId="377"/>
    <cellStyle name="Денежный 2 10" xfId="378"/>
    <cellStyle name="Денежный 2 10 2" xfId="379"/>
    <cellStyle name="Денежный 2 10 2 10" xfId="380"/>
    <cellStyle name="Денежный 2 10 2 11" xfId="381"/>
    <cellStyle name="Денежный 2 10 2 12" xfId="382"/>
    <cellStyle name="Денежный 2 10 2 13" xfId="383"/>
    <cellStyle name="Денежный 2 10 2 14" xfId="384"/>
    <cellStyle name="Денежный 2 10 2 2" xfId="385"/>
    <cellStyle name="Денежный 2 10 2 2 2" xfId="386"/>
    <cellStyle name="Денежный 2 10 2 3" xfId="387"/>
    <cellStyle name="Денежный 2 10 2 4" xfId="388"/>
    <cellStyle name="Денежный 2 10 2 5" xfId="389"/>
    <cellStyle name="Денежный 2 10 2 6" xfId="390"/>
    <cellStyle name="Денежный 2 10 2 7" xfId="391"/>
    <cellStyle name="Денежный 2 10 2 8" xfId="392"/>
    <cellStyle name="Денежный 2 10 2 9" xfId="393"/>
    <cellStyle name="Денежный 2 11" xfId="394"/>
    <cellStyle name="Денежный 2 11 2" xfId="395"/>
    <cellStyle name="Денежный 2 11 2 2" xfId="396"/>
    <cellStyle name="Денежный 2 11 2 3" xfId="397"/>
    <cellStyle name="Денежный 2 11 3" xfId="398"/>
    <cellStyle name="Денежный 2 12" xfId="399"/>
    <cellStyle name="Денежный 2 13" xfId="400"/>
    <cellStyle name="Денежный 2 13 2" xfId="401"/>
    <cellStyle name="Денежный 2 13 3" xfId="402"/>
    <cellStyle name="Денежный 2 14" xfId="403"/>
    <cellStyle name="Денежный 2 15" xfId="404"/>
    <cellStyle name="Денежный 2 16" xfId="405"/>
    <cellStyle name="Денежный 2 17" xfId="406"/>
    <cellStyle name="Денежный 2 18" xfId="407"/>
    <cellStyle name="Денежный 2 19" xfId="408"/>
    <cellStyle name="Денежный 2 2" xfId="409"/>
    <cellStyle name="Денежный 2 2 10" xfId="410"/>
    <cellStyle name="Денежный 2 2 11" xfId="411"/>
    <cellStyle name="Денежный 2 2 12" xfId="412"/>
    <cellStyle name="Денежный 2 2 2" xfId="413"/>
    <cellStyle name="Денежный 2 2 2 10" xfId="414"/>
    <cellStyle name="Денежный 2 2 2 11" xfId="415"/>
    <cellStyle name="Денежный 2 2 2 2" xfId="416"/>
    <cellStyle name="Денежный 2 2 2 3" xfId="417"/>
    <cellStyle name="Денежный 2 2 2 4" xfId="418"/>
    <cellStyle name="Денежный 2 2 2 4 2" xfId="419"/>
    <cellStyle name="Денежный 2 2 2 5" xfId="420"/>
    <cellStyle name="Денежный 2 2 2 6" xfId="421"/>
    <cellStyle name="Денежный 2 2 2 7" xfId="422"/>
    <cellStyle name="Денежный 2 2 2 8" xfId="423"/>
    <cellStyle name="Денежный 2 2 2 9" xfId="424"/>
    <cellStyle name="Денежный 2 2 3" xfId="425"/>
    <cellStyle name="Денежный 2 2 4" xfId="426"/>
    <cellStyle name="Денежный 2 2 5" xfId="427"/>
    <cellStyle name="Денежный 2 2 5 2" xfId="428"/>
    <cellStyle name="Денежный 2 2 6" xfId="429"/>
    <cellStyle name="Денежный 2 2 7" xfId="430"/>
    <cellStyle name="Денежный 2 2 8" xfId="431"/>
    <cellStyle name="Денежный 2 2 9" xfId="432"/>
    <cellStyle name="Денежный 2 20" xfId="433"/>
    <cellStyle name="Денежный 2 21" xfId="434"/>
    <cellStyle name="Денежный 2 22" xfId="435"/>
    <cellStyle name="Денежный 2 23" xfId="436"/>
    <cellStyle name="Денежный 2 24" xfId="437"/>
    <cellStyle name="Денежный 2 24 2" xfId="438"/>
    <cellStyle name="Денежный 2 25" xfId="439"/>
    <cellStyle name="Денежный 2 26" xfId="440"/>
    <cellStyle name="Денежный 2 27" xfId="441"/>
    <cellStyle name="Денежный 2 28" xfId="442"/>
    <cellStyle name="Денежный 2 29" xfId="443"/>
    <cellStyle name="Денежный 2 3" xfId="444"/>
    <cellStyle name="Денежный 2 3 2" xfId="445"/>
    <cellStyle name="Денежный 2 3 2 2" xfId="446"/>
    <cellStyle name="Денежный 2 3 2 3" xfId="447"/>
    <cellStyle name="Денежный 2 3 2 4" xfId="448"/>
    <cellStyle name="Денежный 2 3 3" xfId="449"/>
    <cellStyle name="Денежный 2 3 4" xfId="450"/>
    <cellStyle name="Денежный 2 3 5" xfId="451"/>
    <cellStyle name="Денежный 2 3 6" xfId="452"/>
    <cellStyle name="Денежный 2 3 7" xfId="453"/>
    <cellStyle name="Денежный 2 3 8" xfId="454"/>
    <cellStyle name="Денежный 2 3 9" xfId="455"/>
    <cellStyle name="Денежный 2 3 9 2" xfId="456"/>
    <cellStyle name="Денежный 2 3 9 2 2" xfId="457"/>
    <cellStyle name="Денежный 2 3 9 2 3" xfId="458"/>
    <cellStyle name="Денежный 2 3 9 2 4" xfId="459"/>
    <cellStyle name="Денежный 2 3 9 3" xfId="460"/>
    <cellStyle name="Денежный 2 3 9 4" xfId="461"/>
    <cellStyle name="Денежный 2 3 9 5" xfId="462"/>
    <cellStyle name="Денежный 2 3 9 6" xfId="463"/>
    <cellStyle name="Денежный 2 3 9 7" xfId="464"/>
    <cellStyle name="Денежный 2 3 9 8" xfId="465"/>
    <cellStyle name="Денежный 2 30" xfId="466"/>
    <cellStyle name="Денежный 2 31" xfId="467"/>
    <cellStyle name="Денежный 2 32" xfId="468"/>
    <cellStyle name="Денежный 2 33" xfId="469"/>
    <cellStyle name="Денежный 2 34" xfId="470"/>
    <cellStyle name="Денежный 2 35" xfId="471"/>
    <cellStyle name="Денежный 2 36" xfId="472"/>
    <cellStyle name="Денежный 2 36 2" xfId="473"/>
    <cellStyle name="Денежный 2 37" xfId="474"/>
    <cellStyle name="Денежный 2 38" xfId="475"/>
    <cellStyle name="Денежный 2 39" xfId="476"/>
    <cellStyle name="Денежный 2 4" xfId="477"/>
    <cellStyle name="Денежный 2 4 2" xfId="478"/>
    <cellStyle name="Денежный 2 4 3" xfId="479"/>
    <cellStyle name="Денежный 2 4 4" xfId="480"/>
    <cellStyle name="Денежный 2 4 5" xfId="481"/>
    <cellStyle name="Денежный 2 4 6" xfId="482"/>
    <cellStyle name="Денежный 2 4 7" xfId="483"/>
    <cellStyle name="Денежный 2 4 8" xfId="484"/>
    <cellStyle name="Денежный 2 4 9" xfId="485"/>
    <cellStyle name="Денежный 2 40" xfId="486"/>
    <cellStyle name="Денежный 2 41" xfId="487"/>
    <cellStyle name="Денежный 2 42" xfId="488"/>
    <cellStyle name="Денежный 2 43" xfId="489"/>
    <cellStyle name="Денежный 2 45" xfId="490"/>
    <cellStyle name="Денежный 2 46" xfId="491"/>
    <cellStyle name="Денежный 2 47" xfId="492"/>
    <cellStyle name="Денежный 2 5" xfId="493"/>
    <cellStyle name="Денежный 2 5 2" xfId="494"/>
    <cellStyle name="Денежный 2 5 2 2" xfId="495"/>
    <cellStyle name="Денежный 2 5 2 3" xfId="496"/>
    <cellStyle name="Денежный 2 5 2 4" xfId="497"/>
    <cellStyle name="Денежный 2 5 3" xfId="498"/>
    <cellStyle name="Денежный 2 5 3 2" xfId="499"/>
    <cellStyle name="Денежный 2 5 3 3" xfId="500"/>
    <cellStyle name="Денежный 2 5 3 4" xfId="501"/>
    <cellStyle name="Денежный 2 5 4" xfId="502"/>
    <cellStyle name="Денежный 2 5 4 2" xfId="503"/>
    <cellStyle name="Денежный 2 5 4 3" xfId="504"/>
    <cellStyle name="Денежный 2 5 4 4" xfId="505"/>
    <cellStyle name="Денежный 2 5 5" xfId="506"/>
    <cellStyle name="Денежный 2 5 6" xfId="507"/>
    <cellStyle name="Денежный 2 5 7" xfId="508"/>
    <cellStyle name="Денежный 2 5 8" xfId="509"/>
    <cellStyle name="Денежный 2 51" xfId="510"/>
    <cellStyle name="Денежный 2 6" xfId="511"/>
    <cellStyle name="Денежный 2 7" xfId="512"/>
    <cellStyle name="Денежный 2 8" xfId="513"/>
    <cellStyle name="Денежный 2 9" xfId="514"/>
    <cellStyle name="Денежный 20" xfId="515"/>
    <cellStyle name="Денежный 24" xfId="516"/>
    <cellStyle name="Денежный 24 11" xfId="517"/>
    <cellStyle name="Денежный 24 12" xfId="518"/>
    <cellStyle name="Денежный 24 2" xfId="519"/>
    <cellStyle name="Денежный 24 2 2" xfId="520"/>
    <cellStyle name="Денежный 24 3" xfId="521"/>
    <cellStyle name="Денежный 24 3 2" xfId="522"/>
    <cellStyle name="Денежный 24 3 3" xfId="523"/>
    <cellStyle name="Денежный 24 3 4" xfId="524"/>
    <cellStyle name="Денежный 24 4" xfId="525"/>
    <cellStyle name="Денежный 24 5" xfId="526"/>
    <cellStyle name="Денежный 24 6" xfId="527"/>
    <cellStyle name="Денежный 24 7" xfId="528"/>
    <cellStyle name="Денежный 24 8" xfId="529"/>
    <cellStyle name="Денежный 26" xfId="530"/>
    <cellStyle name="Денежный 3" xfId="531"/>
    <cellStyle name="Денежный 3 10" xfId="532"/>
    <cellStyle name="Денежный 3 11" xfId="533"/>
    <cellStyle name="Денежный 3 12" xfId="534"/>
    <cellStyle name="Денежный 3 13" xfId="535"/>
    <cellStyle name="Денежный 3 14" xfId="536"/>
    <cellStyle name="Денежный 3 15" xfId="537"/>
    <cellStyle name="Денежный 3 2" xfId="538"/>
    <cellStyle name="Денежный 3 2 2" xfId="539"/>
    <cellStyle name="Денежный 3 2 2 2" xfId="540"/>
    <cellStyle name="Денежный 3 2 3" xfId="541"/>
    <cellStyle name="Денежный 3 3" xfId="542"/>
    <cellStyle name="Денежный 3 3 2" xfId="543"/>
    <cellStyle name="Денежный 3 3 3" xfId="544"/>
    <cellStyle name="Денежный 3 4" xfId="545"/>
    <cellStyle name="Денежный 3 4 2" xfId="546"/>
    <cellStyle name="Денежный 3 4 3" xfId="547"/>
    <cellStyle name="Денежный 3 5" xfId="548"/>
    <cellStyle name="Денежный 3 5 2" xfId="549"/>
    <cellStyle name="Денежный 3 5 3" xfId="550"/>
    <cellStyle name="Денежный 3 6" xfId="551"/>
    <cellStyle name="Денежный 3 6 2" xfId="552"/>
    <cellStyle name="Денежный 3 7" xfId="553"/>
    <cellStyle name="Денежный 3 8" xfId="554"/>
    <cellStyle name="Денежный 3 8 2" xfId="555"/>
    <cellStyle name="Денежный 3 8 3" xfId="556"/>
    <cellStyle name="Денежный 3 8 4" xfId="557"/>
    <cellStyle name="Денежный 3 9" xfId="558"/>
    <cellStyle name="Денежный 4" xfId="559"/>
    <cellStyle name="Денежный 4 10" xfId="560"/>
    <cellStyle name="Денежный 4 11" xfId="561"/>
    <cellStyle name="Денежный 4 12" xfId="562"/>
    <cellStyle name="Денежный 4 13" xfId="563"/>
    <cellStyle name="Денежный 4 13 2" xfId="564"/>
    <cellStyle name="Денежный 4 14" xfId="565"/>
    <cellStyle name="Денежный 4 14 2" xfId="566"/>
    <cellStyle name="Денежный 4 14 3" xfId="567"/>
    <cellStyle name="Денежный 4 14 4" xfId="568"/>
    <cellStyle name="Денежный 4 14 5" xfId="569"/>
    <cellStyle name="Денежный 4 14 6" xfId="570"/>
    <cellStyle name="Денежный 4 2" xfId="571"/>
    <cellStyle name="Денежный 4 2 2" xfId="572"/>
    <cellStyle name="Денежный 4 2 3" xfId="573"/>
    <cellStyle name="Денежный 4 3" xfId="574"/>
    <cellStyle name="Денежный 4 3 2" xfId="575"/>
    <cellStyle name="Денежный 4 3 3" xfId="576"/>
    <cellStyle name="Денежный 4 3 3 2" xfId="577"/>
    <cellStyle name="Денежный 4 3 3 3" xfId="578"/>
    <cellStyle name="Денежный 4 3 3 4" xfId="579"/>
    <cellStyle name="Денежный 4 3 4" xfId="580"/>
    <cellStyle name="Денежный 4 3 5" xfId="581"/>
    <cellStyle name="Денежный 4 3 6" xfId="582"/>
    <cellStyle name="Денежный 4 3 7" xfId="583"/>
    <cellStyle name="Денежный 4 4" xfId="584"/>
    <cellStyle name="Денежный 4 4 2" xfId="585"/>
    <cellStyle name="Денежный 4 5" xfId="586"/>
    <cellStyle name="Денежный 4 5 2" xfId="587"/>
    <cellStyle name="Денежный 4 6" xfId="588"/>
    <cellStyle name="Денежный 4 7" xfId="589"/>
    <cellStyle name="Денежный 4 8" xfId="590"/>
    <cellStyle name="Денежный 4 9" xfId="591"/>
    <cellStyle name="Денежный 5" xfId="592"/>
    <cellStyle name="Денежный 5 2" xfId="593"/>
    <cellStyle name="Денежный 5 2 2" xfId="594"/>
    <cellStyle name="Денежный 5 2 3" xfId="595"/>
    <cellStyle name="Денежный 5 3" xfId="596"/>
    <cellStyle name="Денежный 5 3 2" xfId="597"/>
    <cellStyle name="Денежный 5 4" xfId="598"/>
    <cellStyle name="Денежный 5 5" xfId="599"/>
    <cellStyle name="Денежный 5 5 2" xfId="600"/>
    <cellStyle name="Денежный 6" xfId="601"/>
    <cellStyle name="Денежный 6 10" xfId="602"/>
    <cellStyle name="Денежный 6 11" xfId="603"/>
    <cellStyle name="Денежный 6 2" xfId="604"/>
    <cellStyle name="Денежный 6 2 2" xfId="605"/>
    <cellStyle name="Денежный 6 2 3" xfId="606"/>
    <cellStyle name="Денежный 6 3" xfId="607"/>
    <cellStyle name="Денежный 6 4" xfId="608"/>
    <cellStyle name="Денежный 6 5" xfId="609"/>
    <cellStyle name="Денежный 6 5 2" xfId="610"/>
    <cellStyle name="Денежный 6 6" xfId="611"/>
    <cellStyle name="Денежный 6 7" xfId="612"/>
    <cellStyle name="Денежный 6 7 2" xfId="613"/>
    <cellStyle name="Денежный 6 7 3" xfId="614"/>
    <cellStyle name="Денежный 6 7 4" xfId="615"/>
    <cellStyle name="Денежный 6 7 5" xfId="616"/>
    <cellStyle name="Денежный 6 7 6" xfId="617"/>
    <cellStyle name="Денежный 6 8" xfId="618"/>
    <cellStyle name="Денежный 6 8 2" xfId="619"/>
    <cellStyle name="Денежный 6 8 3" xfId="620"/>
    <cellStyle name="Денежный 6 8 4" xfId="621"/>
    <cellStyle name="Денежный 6 9" xfId="622"/>
    <cellStyle name="Денежный 7 2" xfId="623"/>
    <cellStyle name="Денежный 7 2 2" xfId="624"/>
    <cellStyle name="Денежный 7 2 3" xfId="625"/>
    <cellStyle name="Денежный 7 3" xfId="626"/>
    <cellStyle name="Денежный 7 4" xfId="627"/>
    <cellStyle name="Денежный 7 5" xfId="628"/>
    <cellStyle name="Денежный 7 5 2" xfId="629"/>
    <cellStyle name="Денежный 7 6" xfId="630"/>
    <cellStyle name="Денежный 7 7 2" xfId="631"/>
    <cellStyle name="Денежный 8 2" xfId="632"/>
    <cellStyle name="Денежный 8 2 2" xfId="633"/>
    <cellStyle name="Денежный 8 2 3" xfId="634"/>
    <cellStyle name="Денежный 8 3" xfId="635"/>
    <cellStyle name="Денежный 8 3 2" xfId="636"/>
    <cellStyle name="Денежный 8 4" xfId="637"/>
    <cellStyle name="Денежный 8 5" xfId="638"/>
    <cellStyle name="Денежный 8 5 2" xfId="639"/>
    <cellStyle name="Денежный 8 6" xfId="640"/>
    <cellStyle name="Денежный 9 2" xfId="641"/>
    <cellStyle name="Денежный 9 2 2" xfId="642"/>
    <cellStyle name="Денежный 9 2 3" xfId="643"/>
    <cellStyle name="Денежный 9 2 4" xfId="644"/>
    <cellStyle name="Денежный 9 3" xfId="645"/>
    <cellStyle name="Заголовок 1" xfId="646"/>
    <cellStyle name="Заголовок 1 2" xfId="647"/>
    <cellStyle name="Заголовок 1 3" xfId="648"/>
    <cellStyle name="Заголовок 2" xfId="649"/>
    <cellStyle name="Заголовок 2 2" xfId="650"/>
    <cellStyle name="Заголовок 2 3" xfId="651"/>
    <cellStyle name="Заголовок 3" xfId="652"/>
    <cellStyle name="Заголовок 3 2" xfId="653"/>
    <cellStyle name="Заголовок 3 3" xfId="654"/>
    <cellStyle name="Заголовок 4" xfId="655"/>
    <cellStyle name="Заголовок 4 2" xfId="656"/>
    <cellStyle name="Заголовок 4 3" xfId="657"/>
    <cellStyle name="Итог" xfId="658"/>
    <cellStyle name="Итог 2" xfId="659"/>
    <cellStyle name="Итог 3" xfId="660"/>
    <cellStyle name="Контрольная ячейка" xfId="661"/>
    <cellStyle name="Контрольная ячейка 2" xfId="662"/>
    <cellStyle name="Контрольная ячейка 3" xfId="663"/>
    <cellStyle name="Контрольная ячейка 4" xfId="664"/>
    <cellStyle name="Название" xfId="665"/>
    <cellStyle name="Название 2" xfId="666"/>
    <cellStyle name="Название 3" xfId="667"/>
    <cellStyle name="Нейтральный" xfId="668"/>
    <cellStyle name="Нейтральный 2" xfId="669"/>
    <cellStyle name="Нейтральный 3" xfId="670"/>
    <cellStyle name="Нейтральный 4" xfId="671"/>
    <cellStyle name="Обычный 10" xfId="672"/>
    <cellStyle name="Обычный 10 2" xfId="673"/>
    <cellStyle name="Обычный 10 2 2" xfId="674"/>
    <cellStyle name="Обычный 10 3" xfId="675"/>
    <cellStyle name="Обычный 11" xfId="676"/>
    <cellStyle name="Обычный 11 10" xfId="677"/>
    <cellStyle name="Обычный 11 11" xfId="678"/>
    <cellStyle name="Обычный 11 12" xfId="679"/>
    <cellStyle name="Обычный 11 12 2" xfId="680"/>
    <cellStyle name="Обычный 11 2" xfId="681"/>
    <cellStyle name="Обычный 11 2 2" xfId="682"/>
    <cellStyle name="Обычный 11 3" xfId="683"/>
    <cellStyle name="Обычный 11 4" xfId="684"/>
    <cellStyle name="Обычный 11 5" xfId="685"/>
    <cellStyle name="Обычный 11 6" xfId="686"/>
    <cellStyle name="Обычный 11 7" xfId="687"/>
    <cellStyle name="Обычный 11 8" xfId="688"/>
    <cellStyle name="Обычный 11 9" xfId="689"/>
    <cellStyle name="Обычный 12" xfId="690"/>
    <cellStyle name="Обычный 12 2 2" xfId="691"/>
    <cellStyle name="Обычный 12 2 2 2" xfId="692"/>
    <cellStyle name="Обычный 12 2 2 2 2" xfId="693"/>
    <cellStyle name="Обычный 12 2 2 2_Winner_28_01_2023 выездка_ред" xfId="694"/>
    <cellStyle name="Обычный 12_Winner_28_01_2023 выездка_ред" xfId="695"/>
    <cellStyle name="Обычный 13 2" xfId="696"/>
    <cellStyle name="Обычный 14" xfId="697"/>
    <cellStyle name="Обычный 14 2" xfId="698"/>
    <cellStyle name="Обычный 14 3" xfId="699"/>
    <cellStyle name="Обычный 14 4" xfId="700"/>
    <cellStyle name="Обычный 14 5" xfId="701"/>
    <cellStyle name="Обычный 14 6" xfId="702"/>
    <cellStyle name="Обычный 15" xfId="703"/>
    <cellStyle name="Обычный 15 2" xfId="704"/>
    <cellStyle name="Обычный 16" xfId="705"/>
    <cellStyle name="Обычный 17" xfId="706"/>
    <cellStyle name="Обычный 17 2" xfId="707"/>
    <cellStyle name="Обычный 17 3" xfId="708"/>
    <cellStyle name="Обычный 17 4" xfId="709"/>
    <cellStyle name="Обычный 17 5" xfId="710"/>
    <cellStyle name="Обычный 17 6" xfId="711"/>
    <cellStyle name="Обычный 17 7" xfId="712"/>
    <cellStyle name="Обычный 18" xfId="713"/>
    <cellStyle name="Обычный 18 2" xfId="714"/>
    <cellStyle name="Обычный 18 3" xfId="715"/>
    <cellStyle name="Обычный 19" xfId="716"/>
    <cellStyle name="Обычный 2" xfId="717"/>
    <cellStyle name="Обычный 2 10" xfId="718"/>
    <cellStyle name="Обычный 2 10 2" xfId="719"/>
    <cellStyle name="Обычный 2 11" xfId="720"/>
    <cellStyle name="Обычный 2 12" xfId="721"/>
    <cellStyle name="Обычный 2 13" xfId="722"/>
    <cellStyle name="Обычный 2 14" xfId="723"/>
    <cellStyle name="Обычный 2 14 10" xfId="724"/>
    <cellStyle name="Обычный 2 14 10 2" xfId="725"/>
    <cellStyle name="Обычный 2 14 11" xfId="726"/>
    <cellStyle name="Обычный 2 14 12" xfId="727"/>
    <cellStyle name="Обычный 2 14 2" xfId="728"/>
    <cellStyle name="Обычный 2 14 2 2" xfId="729"/>
    <cellStyle name="Обычный 2 14 3" xfId="730"/>
    <cellStyle name="Обычный 2 14 4" xfId="731"/>
    <cellStyle name="Обычный 2 14 5" xfId="732"/>
    <cellStyle name="Обычный 2 14 6" xfId="733"/>
    <cellStyle name="Обычный 2 14 7" xfId="734"/>
    <cellStyle name="Обычный 2 14 8" xfId="735"/>
    <cellStyle name="Обычный 2 14 9" xfId="736"/>
    <cellStyle name="Обычный 2 15" xfId="737"/>
    <cellStyle name="Обычный 2 16" xfId="738"/>
    <cellStyle name="Обычный 2 17" xfId="739"/>
    <cellStyle name="Обычный 2 18" xfId="740"/>
    <cellStyle name="Обычный 2 19" xfId="741"/>
    <cellStyle name="Обычный 2 2" xfId="742"/>
    <cellStyle name="Обычный 2 2 10" xfId="743"/>
    <cellStyle name="Обычный 2 2 10 2" xfId="744"/>
    <cellStyle name="Обычный 2 2 11" xfId="745"/>
    <cellStyle name="Обычный 2 2 12" xfId="746"/>
    <cellStyle name="Обычный 2 2 13" xfId="747"/>
    <cellStyle name="Обычный 2 2 14" xfId="748"/>
    <cellStyle name="Обычный 2 2 15" xfId="749"/>
    <cellStyle name="Обычный 2 2 16" xfId="750"/>
    <cellStyle name="Обычный 2 2 17" xfId="751"/>
    <cellStyle name="Обычный 2 2 2" xfId="752"/>
    <cellStyle name="Обычный 2 2 2 2" xfId="753"/>
    <cellStyle name="Обычный 2 2 2 2 2" xfId="754"/>
    <cellStyle name="Обычный 2 2 2 2 3" xfId="755"/>
    <cellStyle name="Обычный 2 2 2 2 4" xfId="756"/>
    <cellStyle name="Обычный 2 2 2 2 5" xfId="757"/>
    <cellStyle name="Обычный 2 2 2 3" xfId="758"/>
    <cellStyle name="Обычный 2 2 2 3 2" xfId="759"/>
    <cellStyle name="Обычный 2 2 2 4" xfId="760"/>
    <cellStyle name="Обычный 2 2 2 4 2" xfId="761"/>
    <cellStyle name="Обычный 2 2 2 4 3" xfId="762"/>
    <cellStyle name="Обычный 2 2 2 4 4" xfId="763"/>
    <cellStyle name="Обычный 2 2 2 5" xfId="764"/>
    <cellStyle name="Обычный 2 2 2 5 2" xfId="765"/>
    <cellStyle name="Обычный 2 2 2 5 3" xfId="766"/>
    <cellStyle name="Обычный 2 2 2 5 4" xfId="767"/>
    <cellStyle name="Обычный 2 2 2 6" xfId="768"/>
    <cellStyle name="Обычный 2 2 2 7" xfId="769"/>
    <cellStyle name="Обычный 2 2 2 8" xfId="770"/>
    <cellStyle name="Обычный 2 2 2 9" xfId="771"/>
    <cellStyle name="Обычный 2 2 3" xfId="772"/>
    <cellStyle name="Обычный 2 2 3 2" xfId="773"/>
    <cellStyle name="Обычный 2 2 3 2 2" xfId="774"/>
    <cellStyle name="Обычный 2 2 3 2 3" xfId="775"/>
    <cellStyle name="Обычный 2 2 3 3" xfId="776"/>
    <cellStyle name="Обычный 2 2 3 4" xfId="777"/>
    <cellStyle name="Обычный 2 2 3 5" xfId="778"/>
    <cellStyle name="Обычный 2 2 3 6" xfId="779"/>
    <cellStyle name="Обычный 2 2 3 7" xfId="780"/>
    <cellStyle name="Обычный 2 2 3 8" xfId="781"/>
    <cellStyle name="Обычный 2 2 4" xfId="782"/>
    <cellStyle name="Обычный 2 2 4 2" xfId="783"/>
    <cellStyle name="Обычный 2 2 4 3" xfId="784"/>
    <cellStyle name="Обычный 2 2 4 4" xfId="785"/>
    <cellStyle name="Обычный 2 2 5" xfId="786"/>
    <cellStyle name="Обычный 2 2 5 2" xfId="787"/>
    <cellStyle name="Обычный 2 2 5 3" xfId="788"/>
    <cellStyle name="Обычный 2 2 5 4" xfId="789"/>
    <cellStyle name="Обычный 2 2 6" xfId="790"/>
    <cellStyle name="Обычный 2 2 7" xfId="791"/>
    <cellStyle name="Обычный 2 2 8" xfId="792"/>
    <cellStyle name="Обычный 2 2 9" xfId="793"/>
    <cellStyle name="Обычный 2 2_База1 (version 1)" xfId="794"/>
    <cellStyle name="Обычный 2 20" xfId="795"/>
    <cellStyle name="Обычный 2 21" xfId="796"/>
    <cellStyle name="Обычный 2 22" xfId="797"/>
    <cellStyle name="Обычный 2 23" xfId="798"/>
    <cellStyle name="Обычный 2 24" xfId="799"/>
    <cellStyle name="Обычный 2 24 2" xfId="800"/>
    <cellStyle name="Обычный 2 24 3" xfId="801"/>
    <cellStyle name="Обычный 2 24 4" xfId="802"/>
    <cellStyle name="Обычный 2 24 5" xfId="803"/>
    <cellStyle name="Обычный 2 25" xfId="804"/>
    <cellStyle name="Обычный 2 26" xfId="805"/>
    <cellStyle name="Обычный 2 27" xfId="806"/>
    <cellStyle name="Обычный 2 28" xfId="807"/>
    <cellStyle name="Обычный 2 29" xfId="808"/>
    <cellStyle name="Обычный 2 3" xfId="809"/>
    <cellStyle name="Обычный 2 3 2" xfId="810"/>
    <cellStyle name="Обычный 2 3 2 2" xfId="811"/>
    <cellStyle name="Обычный 2 3 2 3" xfId="812"/>
    <cellStyle name="Обычный 2 3 3" xfId="813"/>
    <cellStyle name="Обычный 2 3 4" xfId="814"/>
    <cellStyle name="Обычный 2 3 5" xfId="815"/>
    <cellStyle name="Обычный 2 3 6" xfId="816"/>
    <cellStyle name="Обычный 2 3 7" xfId="817"/>
    <cellStyle name="Обычный 2 3 8" xfId="818"/>
    <cellStyle name="Обычный 2 3 9" xfId="819"/>
    <cellStyle name="Обычный 2 3_Winner_28_01_2023 выездка_ред" xfId="820"/>
    <cellStyle name="Обычный 2 30" xfId="821"/>
    <cellStyle name="Обычный 2 31" xfId="822"/>
    <cellStyle name="Обычный 2 32" xfId="823"/>
    <cellStyle name="Обычный 2 33" xfId="824"/>
    <cellStyle name="Обычный 2 33 2" xfId="825"/>
    <cellStyle name="Обычный 2 34" xfId="826"/>
    <cellStyle name="Обычный 2 35" xfId="827"/>
    <cellStyle name="Обычный 2 36" xfId="828"/>
    <cellStyle name="Обычный 2 37" xfId="829"/>
    <cellStyle name="Обычный 2 38" xfId="830"/>
    <cellStyle name="Обычный 2 39" xfId="831"/>
    <cellStyle name="Обычный 2 4" xfId="832"/>
    <cellStyle name="Обычный 2 4 10" xfId="833"/>
    <cellStyle name="Обычный 2 4 2" xfId="834"/>
    <cellStyle name="Обычный 2 4 2 2" xfId="835"/>
    <cellStyle name="Обычный 2 4 2 3" xfId="836"/>
    <cellStyle name="Обычный 2 4 3" xfId="837"/>
    <cellStyle name="Обычный 2 4 4" xfId="838"/>
    <cellStyle name="Обычный 2 4 5" xfId="839"/>
    <cellStyle name="Обычный 2 4 6" xfId="840"/>
    <cellStyle name="Обычный 2 4 7" xfId="841"/>
    <cellStyle name="Обычный 2 4 8" xfId="842"/>
    <cellStyle name="Обычный 2 4 9" xfId="843"/>
    <cellStyle name="Обычный 2 40" xfId="844"/>
    <cellStyle name="Обычный 2 47" xfId="845"/>
    <cellStyle name="Обычный 2 5" xfId="846"/>
    <cellStyle name="Обычный 2 5 2" xfId="847"/>
    <cellStyle name="Обычный 2 5 2 2" xfId="848"/>
    <cellStyle name="Обычный 2 5 3" xfId="849"/>
    <cellStyle name="Обычный 2 5 3 2" xfId="850"/>
    <cellStyle name="Обычный 2 5 3 3" xfId="851"/>
    <cellStyle name="Обычный 2 51" xfId="852"/>
    <cellStyle name="Обычный 2 6" xfId="853"/>
    <cellStyle name="Обычный 2 6 2" xfId="854"/>
    <cellStyle name="Обычный 2 6 2 2" xfId="855"/>
    <cellStyle name="Обычный 2 6 2 3" xfId="856"/>
    <cellStyle name="Обычный 2 7" xfId="857"/>
    <cellStyle name="Обычный 2 7 2" xfId="858"/>
    <cellStyle name="Обычный 2 8" xfId="859"/>
    <cellStyle name="Обычный 2 9" xfId="860"/>
    <cellStyle name="Обычный 2_Выездка ноябрь 2010 г." xfId="861"/>
    <cellStyle name="Обычный 20" xfId="862"/>
    <cellStyle name="Обычный 21" xfId="863"/>
    <cellStyle name="Обычный 22" xfId="864"/>
    <cellStyle name="Обычный 23" xfId="865"/>
    <cellStyle name="Обычный 24" xfId="866"/>
    <cellStyle name="Обычный 25" xfId="867"/>
    <cellStyle name="Обычный 26" xfId="868"/>
    <cellStyle name="Обычный 29" xfId="869"/>
    <cellStyle name="Обычный 3" xfId="870"/>
    <cellStyle name="Обычный 3 10" xfId="871"/>
    <cellStyle name="Обычный 3 11" xfId="872"/>
    <cellStyle name="Обычный 3 12" xfId="873"/>
    <cellStyle name="Обычный 3 13" xfId="874"/>
    <cellStyle name="Обычный 3 13 2" xfId="875"/>
    <cellStyle name="Обычный 3 13_pudost_16-07_17_startovye" xfId="876"/>
    <cellStyle name="Обычный 3 14" xfId="877"/>
    <cellStyle name="Обычный 3 15" xfId="878"/>
    <cellStyle name="Обычный 3 16" xfId="879"/>
    <cellStyle name="Обычный 3 17" xfId="880"/>
    <cellStyle name="Обычный 3 18" xfId="881"/>
    <cellStyle name="Обычный 3 19" xfId="882"/>
    <cellStyle name="Обычный 3 2" xfId="883"/>
    <cellStyle name="Обычный 3 2 10" xfId="884"/>
    <cellStyle name="Обычный 3 2 11" xfId="885"/>
    <cellStyle name="Обычный 3 2 2" xfId="886"/>
    <cellStyle name="Обычный 3 2 2 10" xfId="887"/>
    <cellStyle name="Обычный 3 2 2 2" xfId="888"/>
    <cellStyle name="Обычный 3 2 2 2 2" xfId="889"/>
    <cellStyle name="Обычный 3 2 2 3" xfId="890"/>
    <cellStyle name="Обычный 3 2 2 4" xfId="891"/>
    <cellStyle name="Обычный 3 2 2 5" xfId="892"/>
    <cellStyle name="Обычный 3 2 2 6" xfId="893"/>
    <cellStyle name="Обычный 3 2 2 7" xfId="894"/>
    <cellStyle name="Обычный 3 2 2 8" xfId="895"/>
    <cellStyle name="Обычный 3 2 2 9" xfId="896"/>
    <cellStyle name="Обычный 3 2 3" xfId="897"/>
    <cellStyle name="Обычный 3 2 4" xfId="898"/>
    <cellStyle name="Обычный 3 2 4 2" xfId="899"/>
    <cellStyle name="Обычный 3 2 4_Winner_28_01_2023 выездка_ред" xfId="900"/>
    <cellStyle name="Обычный 3 2 5" xfId="901"/>
    <cellStyle name="Обычный 3 2 6" xfId="902"/>
    <cellStyle name="Обычный 3 2 7" xfId="903"/>
    <cellStyle name="Обычный 3 2 8" xfId="904"/>
    <cellStyle name="Обычный 3 2 9" xfId="905"/>
    <cellStyle name="Обычный 3 20" xfId="906"/>
    <cellStyle name="Обычный 3 21" xfId="907"/>
    <cellStyle name="Обычный 3 3" xfId="908"/>
    <cellStyle name="Обычный 3 3 2" xfId="909"/>
    <cellStyle name="Обычный 3 3 3" xfId="910"/>
    <cellStyle name="Обычный 3 4" xfId="911"/>
    <cellStyle name="Обычный 3 5" xfId="912"/>
    <cellStyle name="Обычный 3 5 2" xfId="913"/>
    <cellStyle name="Обычный 3 5 3" xfId="914"/>
    <cellStyle name="Обычный 3 6" xfId="915"/>
    <cellStyle name="Обычный 3 7" xfId="916"/>
    <cellStyle name="Обычный 3 8" xfId="917"/>
    <cellStyle name="Обычный 3 9" xfId="918"/>
    <cellStyle name="Обычный 30" xfId="919"/>
    <cellStyle name="Обычный 31" xfId="920"/>
    <cellStyle name="Обычный 34" xfId="921"/>
    <cellStyle name="Обычный 35" xfId="922"/>
    <cellStyle name="Обычный 36" xfId="923"/>
    <cellStyle name="Обычный 39" xfId="924"/>
    <cellStyle name="Обычный 4" xfId="925"/>
    <cellStyle name="Обычный 4 10" xfId="926"/>
    <cellStyle name="Обычный 4 11" xfId="927"/>
    <cellStyle name="Обычный 4 12" xfId="928"/>
    <cellStyle name="Обычный 4 13" xfId="929"/>
    <cellStyle name="Обычный 4 14" xfId="930"/>
    <cellStyle name="Обычный 4 14 2" xfId="931"/>
    <cellStyle name="Обычный 4 14 3" xfId="932"/>
    <cellStyle name="Обычный 4 14 4" xfId="933"/>
    <cellStyle name="Обычный 4 15" xfId="934"/>
    <cellStyle name="Обычный 4 16" xfId="935"/>
    <cellStyle name="Обычный 4 17" xfId="936"/>
    <cellStyle name="Обычный 4 2" xfId="937"/>
    <cellStyle name="Обычный 4 2 2" xfId="938"/>
    <cellStyle name="Обычный 4 2 3" xfId="939"/>
    <cellStyle name="Обычный 4 3" xfId="940"/>
    <cellStyle name="Обычный 4 4" xfId="941"/>
    <cellStyle name="Обычный 4 5" xfId="942"/>
    <cellStyle name="Обычный 4 6" xfId="943"/>
    <cellStyle name="Обычный 4 7" xfId="944"/>
    <cellStyle name="Обычный 4 8" xfId="945"/>
    <cellStyle name="Обычный 4 9" xfId="946"/>
    <cellStyle name="Обычный 40" xfId="947"/>
    <cellStyle name="Обычный 42" xfId="948"/>
    <cellStyle name="Обычный 43" xfId="949"/>
    <cellStyle name="Обычный 45" xfId="950"/>
    <cellStyle name="Обычный 5" xfId="951"/>
    <cellStyle name="Обычный 5 10" xfId="952"/>
    <cellStyle name="Обычный 5 11" xfId="953"/>
    <cellStyle name="Обычный 5 12" xfId="954"/>
    <cellStyle name="Обычный 5 13" xfId="955"/>
    <cellStyle name="Обычный 5 14" xfId="956"/>
    <cellStyle name="Обычный 5 15" xfId="957"/>
    <cellStyle name="Обычный 5 16" xfId="958"/>
    <cellStyle name="Обычный 5 17" xfId="959"/>
    <cellStyle name="Обычный 5 18" xfId="960"/>
    <cellStyle name="Обычный 5 19" xfId="961"/>
    <cellStyle name="Обычный 5 2" xfId="962"/>
    <cellStyle name="Обычный 5 2 2" xfId="963"/>
    <cellStyle name="Обычный 5 2 3" xfId="964"/>
    <cellStyle name="Обычный 5 20" xfId="965"/>
    <cellStyle name="Обычный 5 21" xfId="966"/>
    <cellStyle name="Обычный 5 3" xfId="967"/>
    <cellStyle name="Обычный 5 3 2" xfId="968"/>
    <cellStyle name="Обычный 5 3 3" xfId="969"/>
    <cellStyle name="Обычный 5 4" xfId="970"/>
    <cellStyle name="Обычный 5 4 2" xfId="971"/>
    <cellStyle name="Обычный 5 5" xfId="972"/>
    <cellStyle name="Обычный 5 6" xfId="973"/>
    <cellStyle name="Обычный 5 7" xfId="974"/>
    <cellStyle name="Обычный 5 8" xfId="975"/>
    <cellStyle name="Обычный 5 9" xfId="976"/>
    <cellStyle name="Обычный 5_15_06_2014_prinevskoe" xfId="977"/>
    <cellStyle name="Обычный 6" xfId="978"/>
    <cellStyle name="Обычный 6 10" xfId="979"/>
    <cellStyle name="Обычный 6 11" xfId="980"/>
    <cellStyle name="Обычный 6 12" xfId="981"/>
    <cellStyle name="Обычный 6 13" xfId="982"/>
    <cellStyle name="Обычный 6 14" xfId="983"/>
    <cellStyle name="Обычный 6 15" xfId="984"/>
    <cellStyle name="Обычный 6 16" xfId="985"/>
    <cellStyle name="Обычный 6 17" xfId="986"/>
    <cellStyle name="Обычный 6 2" xfId="987"/>
    <cellStyle name="Обычный 6 2 2" xfId="988"/>
    <cellStyle name="Обычный 6 3" xfId="989"/>
    <cellStyle name="Обычный 6 4" xfId="990"/>
    <cellStyle name="Обычный 6 5" xfId="991"/>
    <cellStyle name="Обычный 6 6" xfId="992"/>
    <cellStyle name="Обычный 6 7" xfId="993"/>
    <cellStyle name="Обычный 6 8" xfId="994"/>
    <cellStyle name="Обычный 6 9" xfId="995"/>
    <cellStyle name="Обычный 7" xfId="996"/>
    <cellStyle name="Обычный 7 10" xfId="997"/>
    <cellStyle name="Обычный 7 11" xfId="998"/>
    <cellStyle name="Обычный 7 12" xfId="999"/>
    <cellStyle name="Обычный 7 2" xfId="1000"/>
    <cellStyle name="Обычный 7 3" xfId="1001"/>
    <cellStyle name="Обычный 7 4" xfId="1002"/>
    <cellStyle name="Обычный 7 5" xfId="1003"/>
    <cellStyle name="Обычный 7 6" xfId="1004"/>
    <cellStyle name="Обычный 7 7" xfId="1005"/>
    <cellStyle name="Обычный 7 8" xfId="1006"/>
    <cellStyle name="Обычный 7 9" xfId="1007"/>
    <cellStyle name="Обычный 7_Winner_28_01_2023 выездка_ред" xfId="1008"/>
    <cellStyle name="Обычный 8" xfId="1009"/>
    <cellStyle name="Обычный 8 2" xfId="1010"/>
    <cellStyle name="Обычный 8 3" xfId="1011"/>
    <cellStyle name="Обычный 8 4" xfId="1012"/>
    <cellStyle name="Обычный 8_Winner_28_01_2023 выездка_ред" xfId="1013"/>
    <cellStyle name="Обычный 9" xfId="1014"/>
    <cellStyle name="Обычный 9 2" xfId="1015"/>
    <cellStyle name="Обычный 9_Winner_28_01_2023 выездка_ред" xfId="1016"/>
    <cellStyle name="Обычный_Выездка технические1" xfId="1017"/>
    <cellStyle name="Обычный_Выездка технические1 2" xfId="1018"/>
    <cellStyle name="Обычный_Выездка технические1 3" xfId="1019"/>
    <cellStyle name="Обычный_Выездка технические1 3 2" xfId="1020"/>
    <cellStyle name="Обычный_Выездка технические1 3_Winner_28_01_2023 выездка_ред" xfId="1021"/>
    <cellStyle name="Обычный_Измайлово-2003" xfId="1022"/>
    <cellStyle name="Обычный_Измайлово-2003 2" xfId="1023"/>
    <cellStyle name="Обычный_Измайлово-2003_Winner_28_01_2023 выездка_ред" xfId="1024"/>
    <cellStyle name="Обычный_конкур К" xfId="1025"/>
    <cellStyle name="Обычный_конкур1" xfId="1026"/>
    <cellStyle name="Обычный_конкур1 2 2" xfId="1027"/>
    <cellStyle name="Обычный_Лист Microsoft Excel" xfId="1028"/>
    <cellStyle name="Обычный_Лист Microsoft Excel 10" xfId="1029"/>
    <cellStyle name="Обычный_Лист Microsoft Excel 10 2" xfId="1030"/>
    <cellStyle name="Обычный_Лист Microsoft Excel 2" xfId="1031"/>
    <cellStyle name="Обычный_Лист Microsoft Excel 2 12" xfId="1032"/>
    <cellStyle name="Обычный_Лист Microsoft Excel 3" xfId="1033"/>
    <cellStyle name="Обычный_Лист Microsoft Excel 3 2" xfId="1034"/>
    <cellStyle name="Обычный_Лист Microsoft Excel 3_Winner_28_01_2023 выездка_ред" xfId="1035"/>
    <cellStyle name="Обычный_Орел" xfId="1036"/>
    <cellStyle name="Обычный_Форма технических_конкур" xfId="1037"/>
    <cellStyle name="Плохой" xfId="1038"/>
    <cellStyle name="Плохой 2" xfId="1039"/>
    <cellStyle name="Плохой 3" xfId="1040"/>
    <cellStyle name="Плохой 4" xfId="1041"/>
    <cellStyle name="Пояснение" xfId="1042"/>
    <cellStyle name="Пояснение 2" xfId="1043"/>
    <cellStyle name="Пояснение 3" xfId="1044"/>
    <cellStyle name="Примечание" xfId="1045"/>
    <cellStyle name="Примечание 2" xfId="1046"/>
    <cellStyle name="Примечание 3" xfId="1047"/>
    <cellStyle name="Примечание 4" xfId="1048"/>
    <cellStyle name="Примечание 5" xfId="1049"/>
    <cellStyle name="Percent" xfId="1050"/>
    <cellStyle name="Процентный 2" xfId="1051"/>
    <cellStyle name="Связанная ячейка" xfId="1052"/>
    <cellStyle name="Связанная ячейка 2" xfId="1053"/>
    <cellStyle name="Связанная ячейка 3" xfId="1054"/>
    <cellStyle name="Текст предупреждения" xfId="1055"/>
    <cellStyle name="Текст предупреждения 2" xfId="1056"/>
    <cellStyle name="Текст предупреждения 3" xfId="1057"/>
    <cellStyle name="Comma" xfId="1058"/>
    <cellStyle name="Comma [0]" xfId="1059"/>
    <cellStyle name="Финансовый 2" xfId="1060"/>
    <cellStyle name="Финансовый 2 2" xfId="1061"/>
    <cellStyle name="Финансовый 2 2 2" xfId="1062"/>
    <cellStyle name="Финансовый 2 2 2 2" xfId="1063"/>
    <cellStyle name="Финансовый 2 2 3" xfId="1064"/>
    <cellStyle name="Финансовый 2 2 4" xfId="1065"/>
    <cellStyle name="Финансовый 2 2 4 2" xfId="1066"/>
    <cellStyle name="Финансовый 2 2 5" xfId="1067"/>
    <cellStyle name="Финансовый 2 2 5 2" xfId="1068"/>
    <cellStyle name="Финансовый 2 2 6" xfId="1069"/>
    <cellStyle name="Финансовый 2 2 6 2" xfId="1070"/>
    <cellStyle name="Финансовый 2 3" xfId="1071"/>
    <cellStyle name="Финансовый 2 3 2" xfId="1072"/>
    <cellStyle name="Финансовый 2 4" xfId="1073"/>
    <cellStyle name="Финансовый 2 4 2" xfId="1074"/>
    <cellStyle name="Финансовый 3" xfId="1075"/>
    <cellStyle name="Финансовый 3 2" xfId="1076"/>
    <cellStyle name="Финансовый 4" xfId="1077"/>
    <cellStyle name="Хороший" xfId="1078"/>
    <cellStyle name="Хороший 2" xfId="1079"/>
    <cellStyle name="Хороший 3" xfId="1080"/>
    <cellStyle name="Хороший 4" xfId="10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3</xdr:col>
      <xdr:colOff>895350</xdr:colOff>
      <xdr:row>2</xdr:row>
      <xdr:rowOff>104775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1504950</xdr:colOff>
      <xdr:row>0</xdr:row>
      <xdr:rowOff>171450</xdr:rowOff>
    </xdr:from>
    <xdr:to>
      <xdr:col>11</xdr:col>
      <xdr:colOff>409575</xdr:colOff>
      <xdr:row>2</xdr:row>
      <xdr:rowOff>314325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171450"/>
          <a:ext cx="1085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257175</xdr:rowOff>
    </xdr:from>
    <xdr:to>
      <xdr:col>3</xdr:col>
      <xdr:colOff>923925</xdr:colOff>
      <xdr:row>0</xdr:row>
      <xdr:rowOff>1028700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71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3</xdr:col>
      <xdr:colOff>1123950</xdr:colOff>
      <xdr:row>0</xdr:row>
      <xdr:rowOff>1038225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95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276225</xdr:colOff>
      <xdr:row>0</xdr:row>
      <xdr:rowOff>38100</xdr:rowOff>
    </xdr:from>
    <xdr:to>
      <xdr:col>24</xdr:col>
      <xdr:colOff>428625</xdr:colOff>
      <xdr:row>1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38100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3</xdr:col>
      <xdr:colOff>571500</xdr:colOff>
      <xdr:row>0</xdr:row>
      <xdr:rowOff>838200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0</xdr:row>
      <xdr:rowOff>47625</xdr:rowOff>
    </xdr:from>
    <xdr:to>
      <xdr:col>26</xdr:col>
      <xdr:colOff>28575</xdr:colOff>
      <xdr:row>2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20800" y="47625"/>
          <a:ext cx="1228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104775</xdr:rowOff>
    </xdr:from>
    <xdr:to>
      <xdr:col>3</xdr:col>
      <xdr:colOff>1019175</xdr:colOff>
      <xdr:row>0</xdr:row>
      <xdr:rowOff>866775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0</xdr:row>
      <xdr:rowOff>200025</xdr:rowOff>
    </xdr:from>
    <xdr:to>
      <xdr:col>26</xdr:col>
      <xdr:colOff>161925</xdr:colOff>
      <xdr:row>2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63675" y="20002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3</xdr:col>
      <xdr:colOff>1123950</xdr:colOff>
      <xdr:row>1</xdr:row>
      <xdr:rowOff>200025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47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219075</xdr:colOff>
      <xdr:row>0</xdr:row>
      <xdr:rowOff>180975</xdr:rowOff>
    </xdr:from>
    <xdr:to>
      <xdr:col>24</xdr:col>
      <xdr:colOff>514350</xdr:colOff>
      <xdr:row>1</xdr:row>
      <xdr:rowOff>428625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63525" y="180975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view="pageBreakPreview" zoomScale="70" zoomScaleSheetLayoutView="70" zoomScalePageLayoutView="0" workbookViewId="0" topLeftCell="A37">
      <selection activeCell="V43" sqref="V43"/>
    </sheetView>
  </sheetViews>
  <sheetFormatPr defaultColWidth="9.140625" defaultRowHeight="12.75"/>
  <cols>
    <col min="1" max="1" width="5.57421875" style="3" customWidth="1"/>
    <col min="2" max="3" width="4.28125" style="3" hidden="1" customWidth="1"/>
    <col min="4" max="4" width="22.421875" style="43" customWidth="1"/>
    <col min="5" max="5" width="11.57421875" style="43" customWidth="1"/>
    <col min="6" max="6" width="6.28125" style="43" customWidth="1"/>
    <col min="7" max="7" width="37.28125" style="43" customWidth="1"/>
    <col min="8" max="8" width="10.8515625" style="43" customWidth="1"/>
    <col min="9" max="9" width="18.421875" style="45" customWidth="1"/>
    <col min="10" max="10" width="19.140625" style="45" customWidth="1"/>
    <col min="11" max="11" width="32.7109375" style="81" customWidth="1"/>
    <col min="12" max="12" width="16.8515625" style="79" customWidth="1"/>
    <col min="13" max="20" width="6.28125" style="114" hidden="1" customWidth="1"/>
    <col min="21" max="22" width="9.140625" style="79" customWidth="1"/>
    <col min="23" max="16384" width="9.140625" style="43" customWidth="1"/>
  </cols>
  <sheetData>
    <row r="1" spans="1:11" ht="25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s="51" customFormat="1" ht="46.5" customHeight="1">
      <c r="A2" s="192" t="s">
        <v>75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113"/>
      <c r="N2" s="113"/>
      <c r="O2" s="113"/>
      <c r="P2" s="113"/>
      <c r="Q2" s="113"/>
      <c r="R2" s="113"/>
      <c r="S2" s="113"/>
      <c r="T2" s="113"/>
      <c r="U2" s="108"/>
      <c r="V2" s="108"/>
    </row>
    <row r="3" spans="1:22" s="51" customFormat="1" ht="43.5" customHeight="1">
      <c r="A3" s="195" t="s">
        <v>71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13"/>
      <c r="N3" s="113"/>
      <c r="O3" s="113"/>
      <c r="P3" s="113"/>
      <c r="Q3" s="113"/>
      <c r="R3" s="113"/>
      <c r="S3" s="113"/>
      <c r="T3" s="113"/>
      <c r="U3" s="108"/>
      <c r="V3" s="108"/>
    </row>
    <row r="4" spans="1:12" ht="31.5" customHeight="1">
      <c r="A4" s="195" t="s">
        <v>78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22" s="56" customFormat="1" ht="15" customHeight="1">
      <c r="A5" s="196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s="44" customFormat="1" ht="17.25" customHeight="1">
      <c r="A6" s="75" t="s">
        <v>77</v>
      </c>
      <c r="B6" s="52"/>
      <c r="C6" s="52"/>
      <c r="D6" s="53"/>
      <c r="E6" s="53"/>
      <c r="F6" s="53"/>
      <c r="G6" s="54"/>
      <c r="H6" s="54"/>
      <c r="I6" s="55"/>
      <c r="J6" s="55"/>
      <c r="K6" s="146"/>
      <c r="L6" s="146" t="s">
        <v>76</v>
      </c>
      <c r="M6" s="115"/>
      <c r="N6" s="115"/>
      <c r="O6" s="115"/>
      <c r="P6" s="115"/>
      <c r="Q6" s="115"/>
      <c r="R6" s="115"/>
      <c r="S6" s="115"/>
      <c r="T6" s="115"/>
      <c r="U6" s="110"/>
      <c r="V6" s="110"/>
    </row>
    <row r="7" spans="1:22" s="60" customFormat="1" ht="57.75" customHeight="1">
      <c r="A7" s="57" t="s">
        <v>1</v>
      </c>
      <c r="B7" s="57" t="s">
        <v>2</v>
      </c>
      <c r="C7" s="57" t="s">
        <v>12</v>
      </c>
      <c r="D7" s="58" t="s">
        <v>10</v>
      </c>
      <c r="E7" s="58" t="s">
        <v>3</v>
      </c>
      <c r="F7" s="57" t="s">
        <v>13</v>
      </c>
      <c r="G7" s="58" t="s">
        <v>11</v>
      </c>
      <c r="H7" s="58" t="s">
        <v>3</v>
      </c>
      <c r="I7" s="58" t="s">
        <v>4</v>
      </c>
      <c r="J7" s="107" t="s">
        <v>5</v>
      </c>
      <c r="K7" s="58" t="s">
        <v>6</v>
      </c>
      <c r="L7" s="161" t="s">
        <v>7</v>
      </c>
      <c r="M7" s="118" t="s">
        <v>59</v>
      </c>
      <c r="N7" s="118" t="s">
        <v>60</v>
      </c>
      <c r="O7" s="118" t="s">
        <v>68</v>
      </c>
      <c r="P7" s="118" t="s">
        <v>61</v>
      </c>
      <c r="Q7" s="118" t="s">
        <v>62</v>
      </c>
      <c r="R7" s="118" t="s">
        <v>63</v>
      </c>
      <c r="S7" s="118" t="s">
        <v>64</v>
      </c>
      <c r="T7" s="118" t="s">
        <v>65</v>
      </c>
      <c r="U7" s="111"/>
      <c r="V7" s="111"/>
    </row>
    <row r="8" spans="1:22" s="65" customFormat="1" ht="51" customHeight="1">
      <c r="A8" s="304">
        <v>1</v>
      </c>
      <c r="B8" s="305"/>
      <c r="C8" s="305"/>
      <c r="D8" s="312" t="s">
        <v>264</v>
      </c>
      <c r="E8" s="313" t="s">
        <v>111</v>
      </c>
      <c r="F8" s="314">
        <v>2</v>
      </c>
      <c r="G8" s="315" t="s">
        <v>265</v>
      </c>
      <c r="H8" s="313" t="s">
        <v>228</v>
      </c>
      <c r="I8" s="314" t="s">
        <v>229</v>
      </c>
      <c r="J8" s="314" t="s">
        <v>226</v>
      </c>
      <c r="K8" s="316" t="s">
        <v>128</v>
      </c>
      <c r="L8" s="306" t="s">
        <v>35</v>
      </c>
      <c r="M8" s="119"/>
      <c r="N8" s="119"/>
      <c r="O8" s="119"/>
      <c r="P8" s="119"/>
      <c r="Q8" s="119"/>
      <c r="R8" s="119"/>
      <c r="S8" s="119"/>
      <c r="T8" s="119"/>
      <c r="U8" s="111"/>
      <c r="V8" s="111"/>
    </row>
    <row r="9" spans="1:22" s="60" customFormat="1" ht="51" customHeight="1">
      <c r="A9" s="304">
        <v>2</v>
      </c>
      <c r="B9" s="305"/>
      <c r="C9" s="305"/>
      <c r="D9" s="312" t="s">
        <v>264</v>
      </c>
      <c r="E9" s="313" t="s">
        <v>111</v>
      </c>
      <c r="F9" s="314">
        <v>2</v>
      </c>
      <c r="G9" s="315" t="s">
        <v>266</v>
      </c>
      <c r="H9" s="313" t="s">
        <v>113</v>
      </c>
      <c r="I9" s="314" t="s">
        <v>114</v>
      </c>
      <c r="J9" s="314" t="s">
        <v>34</v>
      </c>
      <c r="K9" s="316" t="s">
        <v>91</v>
      </c>
      <c r="L9" s="306" t="s">
        <v>35</v>
      </c>
      <c r="M9" s="119"/>
      <c r="N9" s="119"/>
      <c r="O9" s="119"/>
      <c r="P9" s="119"/>
      <c r="Q9" s="119"/>
      <c r="R9" s="119"/>
      <c r="S9" s="119"/>
      <c r="T9" s="119"/>
      <c r="U9" s="111"/>
      <c r="V9" s="111"/>
    </row>
    <row r="10" spans="1:22" s="60" customFormat="1" ht="51" customHeight="1">
      <c r="A10" s="304">
        <v>3</v>
      </c>
      <c r="B10" s="305"/>
      <c r="C10" s="305"/>
      <c r="D10" s="312" t="s">
        <v>264</v>
      </c>
      <c r="E10" s="313" t="s">
        <v>111</v>
      </c>
      <c r="F10" s="314">
        <v>2</v>
      </c>
      <c r="G10" s="329" t="s">
        <v>267</v>
      </c>
      <c r="H10" s="327" t="s">
        <v>135</v>
      </c>
      <c r="I10" s="328" t="s">
        <v>136</v>
      </c>
      <c r="J10" s="314" t="s">
        <v>34</v>
      </c>
      <c r="K10" s="316" t="s">
        <v>91</v>
      </c>
      <c r="L10" s="306" t="s">
        <v>35</v>
      </c>
      <c r="M10" s="119"/>
      <c r="N10" s="119"/>
      <c r="O10" s="119"/>
      <c r="P10" s="119"/>
      <c r="Q10" s="119"/>
      <c r="R10" s="119"/>
      <c r="S10" s="119"/>
      <c r="T10" s="119"/>
      <c r="U10" s="111"/>
      <c r="V10" s="111"/>
    </row>
    <row r="11" spans="1:22" s="60" customFormat="1" ht="51" customHeight="1">
      <c r="A11" s="304">
        <v>4</v>
      </c>
      <c r="B11" s="305"/>
      <c r="C11" s="305"/>
      <c r="D11" s="312" t="s">
        <v>268</v>
      </c>
      <c r="E11" s="313" t="s">
        <v>86</v>
      </c>
      <c r="F11" s="314" t="s">
        <v>8</v>
      </c>
      <c r="G11" s="315" t="s">
        <v>269</v>
      </c>
      <c r="H11" s="313" t="s">
        <v>88</v>
      </c>
      <c r="I11" s="314" t="s">
        <v>89</v>
      </c>
      <c r="J11" s="314" t="s">
        <v>90</v>
      </c>
      <c r="K11" s="316" t="s">
        <v>91</v>
      </c>
      <c r="L11" s="306" t="s">
        <v>35</v>
      </c>
      <c r="M11" s="119"/>
      <c r="N11" s="119"/>
      <c r="O11" s="119"/>
      <c r="P11" s="119"/>
      <c r="Q11" s="119"/>
      <c r="R11" s="119"/>
      <c r="S11" s="119"/>
      <c r="T11" s="119"/>
      <c r="U11" s="111"/>
      <c r="V11" s="111"/>
    </row>
    <row r="12" spans="1:22" s="60" customFormat="1" ht="51" customHeight="1">
      <c r="A12" s="304">
        <v>5</v>
      </c>
      <c r="B12" s="305"/>
      <c r="C12" s="305"/>
      <c r="D12" s="312" t="s">
        <v>270</v>
      </c>
      <c r="E12" s="313" t="s">
        <v>130</v>
      </c>
      <c r="F12" s="314" t="s">
        <v>8</v>
      </c>
      <c r="G12" s="315" t="s">
        <v>271</v>
      </c>
      <c r="H12" s="313" t="s">
        <v>132</v>
      </c>
      <c r="I12" s="314" t="s">
        <v>133</v>
      </c>
      <c r="J12" s="314" t="s">
        <v>34</v>
      </c>
      <c r="K12" s="316" t="s">
        <v>91</v>
      </c>
      <c r="L12" s="306" t="s">
        <v>35</v>
      </c>
      <c r="M12" s="119"/>
      <c r="N12" s="119"/>
      <c r="O12" s="119"/>
      <c r="P12" s="119"/>
      <c r="Q12" s="119"/>
      <c r="R12" s="119"/>
      <c r="S12" s="119"/>
      <c r="T12" s="119"/>
      <c r="U12" s="111"/>
      <c r="V12" s="111"/>
    </row>
    <row r="13" spans="1:22" s="60" customFormat="1" ht="51" customHeight="1">
      <c r="A13" s="304">
        <v>6</v>
      </c>
      <c r="B13" s="305"/>
      <c r="C13" s="305"/>
      <c r="D13" s="312" t="s">
        <v>183</v>
      </c>
      <c r="E13" s="313" t="s">
        <v>184</v>
      </c>
      <c r="F13" s="314" t="s">
        <v>8</v>
      </c>
      <c r="G13" s="315" t="s">
        <v>185</v>
      </c>
      <c r="H13" s="313" t="s">
        <v>186</v>
      </c>
      <c r="I13" s="314" t="s">
        <v>187</v>
      </c>
      <c r="J13" s="314" t="s">
        <v>188</v>
      </c>
      <c r="K13" s="316" t="s">
        <v>189</v>
      </c>
      <c r="L13" s="306" t="s">
        <v>35</v>
      </c>
      <c r="M13" s="119"/>
      <c r="N13" s="119"/>
      <c r="O13" s="119"/>
      <c r="P13" s="119"/>
      <c r="Q13" s="119"/>
      <c r="R13" s="119"/>
      <c r="S13" s="119"/>
      <c r="T13" s="119"/>
      <c r="U13" s="111"/>
      <c r="V13" s="111"/>
    </row>
    <row r="14" spans="1:22" s="60" customFormat="1" ht="51" customHeight="1">
      <c r="A14" s="304">
        <v>7</v>
      </c>
      <c r="B14" s="305"/>
      <c r="C14" s="305"/>
      <c r="D14" s="312" t="s">
        <v>272</v>
      </c>
      <c r="E14" s="313" t="s">
        <v>158</v>
      </c>
      <c r="F14" s="314" t="s">
        <v>8</v>
      </c>
      <c r="G14" s="315" t="s">
        <v>273</v>
      </c>
      <c r="H14" s="313" t="s">
        <v>88</v>
      </c>
      <c r="I14" s="314" t="s">
        <v>160</v>
      </c>
      <c r="J14" s="314" t="s">
        <v>90</v>
      </c>
      <c r="K14" s="316" t="s">
        <v>121</v>
      </c>
      <c r="L14" s="306" t="s">
        <v>35</v>
      </c>
      <c r="M14" s="119"/>
      <c r="N14" s="119"/>
      <c r="O14" s="119"/>
      <c r="P14" s="119" t="s">
        <v>66</v>
      </c>
      <c r="Q14" s="119" t="s">
        <v>66</v>
      </c>
      <c r="R14" s="119"/>
      <c r="S14" s="119"/>
      <c r="T14" s="119"/>
      <c r="U14" s="111"/>
      <c r="V14" s="111"/>
    </row>
    <row r="15" spans="1:22" s="60" customFormat="1" ht="51" customHeight="1">
      <c r="A15" s="304">
        <v>8</v>
      </c>
      <c r="B15" s="305"/>
      <c r="C15" s="305"/>
      <c r="D15" s="312" t="s">
        <v>274</v>
      </c>
      <c r="E15" s="313" t="s">
        <v>116</v>
      </c>
      <c r="F15" s="314">
        <v>3</v>
      </c>
      <c r="G15" s="315" t="s">
        <v>275</v>
      </c>
      <c r="H15" s="313" t="s">
        <v>118</v>
      </c>
      <c r="I15" s="314" t="s">
        <v>119</v>
      </c>
      <c r="J15" s="314" t="s">
        <v>120</v>
      </c>
      <c r="K15" s="316" t="s">
        <v>121</v>
      </c>
      <c r="L15" s="306" t="s">
        <v>35</v>
      </c>
      <c r="M15" s="119"/>
      <c r="N15" s="119"/>
      <c r="O15" s="119"/>
      <c r="P15" s="119"/>
      <c r="Q15" s="119" t="s">
        <v>67</v>
      </c>
      <c r="R15" s="119"/>
      <c r="S15" s="119"/>
      <c r="T15" s="119"/>
      <c r="U15" s="111"/>
      <c r="V15" s="111"/>
    </row>
    <row r="16" spans="1:22" s="60" customFormat="1" ht="51" customHeight="1">
      <c r="A16" s="304">
        <v>9</v>
      </c>
      <c r="B16" s="305"/>
      <c r="C16" s="305"/>
      <c r="D16" s="312" t="s">
        <v>276</v>
      </c>
      <c r="E16" s="313" t="s">
        <v>138</v>
      </c>
      <c r="F16" s="314" t="s">
        <v>139</v>
      </c>
      <c r="G16" s="315" t="s">
        <v>277</v>
      </c>
      <c r="H16" s="313" t="s">
        <v>141</v>
      </c>
      <c r="I16" s="314" t="s">
        <v>142</v>
      </c>
      <c r="J16" s="314" t="s">
        <v>90</v>
      </c>
      <c r="K16" s="316" t="s">
        <v>143</v>
      </c>
      <c r="L16" s="306" t="s">
        <v>35</v>
      </c>
      <c r="M16" s="119"/>
      <c r="N16" s="119"/>
      <c r="O16" s="119"/>
      <c r="P16" s="119"/>
      <c r="Q16" s="119"/>
      <c r="R16" s="119"/>
      <c r="S16" s="119"/>
      <c r="T16" s="119"/>
      <c r="U16" s="111"/>
      <c r="V16" s="111"/>
    </row>
    <row r="17" spans="1:22" s="60" customFormat="1" ht="51" customHeight="1">
      <c r="A17" s="304">
        <v>10</v>
      </c>
      <c r="B17" s="305"/>
      <c r="C17" s="305"/>
      <c r="D17" s="326" t="s">
        <v>278</v>
      </c>
      <c r="E17" s="327" t="s">
        <v>123</v>
      </c>
      <c r="F17" s="328">
        <v>1</v>
      </c>
      <c r="G17" s="329" t="s">
        <v>279</v>
      </c>
      <c r="H17" s="327" t="s">
        <v>125</v>
      </c>
      <c r="I17" s="328" t="s">
        <v>126</v>
      </c>
      <c r="J17" s="328" t="s">
        <v>127</v>
      </c>
      <c r="K17" s="316" t="s">
        <v>128</v>
      </c>
      <c r="L17" s="306" t="s">
        <v>35</v>
      </c>
      <c r="M17" s="119"/>
      <c r="N17" s="119"/>
      <c r="O17" s="119"/>
      <c r="P17" s="119"/>
      <c r="Q17" s="119"/>
      <c r="R17" s="119"/>
      <c r="S17" s="119"/>
      <c r="T17" s="119"/>
      <c r="U17" s="111"/>
      <c r="V17" s="111"/>
    </row>
    <row r="18" spans="1:22" s="60" customFormat="1" ht="51" customHeight="1">
      <c r="A18" s="304">
        <v>11</v>
      </c>
      <c r="B18" s="305"/>
      <c r="C18" s="305"/>
      <c r="D18" s="312" t="s">
        <v>280</v>
      </c>
      <c r="E18" s="313" t="s">
        <v>223</v>
      </c>
      <c r="F18" s="314" t="s">
        <v>8</v>
      </c>
      <c r="G18" s="315" t="s">
        <v>281</v>
      </c>
      <c r="H18" s="313" t="s">
        <v>225</v>
      </c>
      <c r="I18" s="314" t="s">
        <v>89</v>
      </c>
      <c r="J18" s="314" t="s">
        <v>226</v>
      </c>
      <c r="K18" s="316" t="s">
        <v>121</v>
      </c>
      <c r="L18" s="306" t="s">
        <v>35</v>
      </c>
      <c r="M18" s="119"/>
      <c r="N18" s="119"/>
      <c r="O18" s="119"/>
      <c r="P18" s="119"/>
      <c r="Q18" s="119"/>
      <c r="R18" s="119"/>
      <c r="S18" s="119"/>
      <c r="T18" s="119"/>
      <c r="U18" s="111"/>
      <c r="V18" s="111"/>
    </row>
    <row r="19" spans="1:22" s="60" customFormat="1" ht="51" customHeight="1">
      <c r="A19" s="304">
        <v>12</v>
      </c>
      <c r="B19" s="305"/>
      <c r="C19" s="305"/>
      <c r="D19" s="312" t="s">
        <v>280</v>
      </c>
      <c r="E19" s="313" t="s">
        <v>223</v>
      </c>
      <c r="F19" s="314" t="s">
        <v>8</v>
      </c>
      <c r="G19" s="315" t="s">
        <v>282</v>
      </c>
      <c r="H19" s="313" t="s">
        <v>231</v>
      </c>
      <c r="I19" s="314" t="s">
        <v>232</v>
      </c>
      <c r="J19" s="314" t="s">
        <v>34</v>
      </c>
      <c r="K19" s="316" t="s">
        <v>121</v>
      </c>
      <c r="L19" s="306" t="s">
        <v>35</v>
      </c>
      <c r="M19" s="119"/>
      <c r="N19" s="119"/>
      <c r="O19" s="119"/>
      <c r="P19" s="119"/>
      <c r="Q19" s="119"/>
      <c r="R19" s="119"/>
      <c r="S19" s="119"/>
      <c r="T19" s="119"/>
      <c r="U19" s="111"/>
      <c r="V19" s="111"/>
    </row>
    <row r="20" spans="1:22" s="60" customFormat="1" ht="51" customHeight="1">
      <c r="A20" s="304">
        <v>13</v>
      </c>
      <c r="B20" s="305"/>
      <c r="C20" s="305"/>
      <c r="D20" s="312" t="s">
        <v>283</v>
      </c>
      <c r="E20" s="313"/>
      <c r="F20" s="314" t="s">
        <v>8</v>
      </c>
      <c r="G20" s="315" t="s">
        <v>284</v>
      </c>
      <c r="H20" s="313" t="s">
        <v>250</v>
      </c>
      <c r="I20" s="314" t="s">
        <v>251</v>
      </c>
      <c r="J20" s="314" t="s">
        <v>188</v>
      </c>
      <c r="K20" s="316" t="s">
        <v>91</v>
      </c>
      <c r="L20" s="306" t="s">
        <v>35</v>
      </c>
      <c r="M20" s="119"/>
      <c r="N20" s="119"/>
      <c r="O20" s="119"/>
      <c r="P20" s="119"/>
      <c r="Q20" s="119"/>
      <c r="R20" s="119"/>
      <c r="S20" s="119"/>
      <c r="T20" s="119"/>
      <c r="U20" s="111"/>
      <c r="V20" s="111"/>
    </row>
    <row r="21" spans="1:22" s="60" customFormat="1" ht="51" customHeight="1">
      <c r="A21" s="304">
        <v>14</v>
      </c>
      <c r="B21" s="305"/>
      <c r="C21" s="305"/>
      <c r="D21" s="312" t="s">
        <v>168</v>
      </c>
      <c r="E21" s="313" t="s">
        <v>169</v>
      </c>
      <c r="F21" s="314" t="s">
        <v>8</v>
      </c>
      <c r="G21" s="315" t="s">
        <v>170</v>
      </c>
      <c r="H21" s="313" t="s">
        <v>171</v>
      </c>
      <c r="I21" s="314" t="s">
        <v>172</v>
      </c>
      <c r="J21" s="314" t="s">
        <v>34</v>
      </c>
      <c r="K21" s="316" t="s">
        <v>173</v>
      </c>
      <c r="L21" s="306" t="s">
        <v>35</v>
      </c>
      <c r="M21" s="119"/>
      <c r="N21" s="119"/>
      <c r="O21" s="119"/>
      <c r="P21" s="119"/>
      <c r="Q21" s="119"/>
      <c r="R21" s="119"/>
      <c r="S21" s="119"/>
      <c r="T21" s="119"/>
      <c r="U21" s="111"/>
      <c r="V21" s="111"/>
    </row>
    <row r="22" spans="1:22" s="60" customFormat="1" ht="51" customHeight="1">
      <c r="A22" s="304">
        <v>15</v>
      </c>
      <c r="B22" s="305"/>
      <c r="C22" s="305"/>
      <c r="D22" s="312" t="s">
        <v>200</v>
      </c>
      <c r="E22" s="313" t="s">
        <v>201</v>
      </c>
      <c r="F22" s="314" t="s">
        <v>139</v>
      </c>
      <c r="G22" s="315" t="s">
        <v>202</v>
      </c>
      <c r="H22" s="313" t="s">
        <v>177</v>
      </c>
      <c r="I22" s="314" t="s">
        <v>203</v>
      </c>
      <c r="J22" s="314" t="s">
        <v>203</v>
      </c>
      <c r="K22" s="316" t="s">
        <v>204</v>
      </c>
      <c r="L22" s="306" t="s">
        <v>35</v>
      </c>
      <c r="M22" s="119"/>
      <c r="N22" s="119"/>
      <c r="O22" s="119"/>
      <c r="P22" s="119"/>
      <c r="Q22" s="119"/>
      <c r="R22" s="119"/>
      <c r="S22" s="119"/>
      <c r="T22" s="119"/>
      <c r="U22" s="111"/>
      <c r="V22" s="111"/>
    </row>
    <row r="23" spans="1:22" s="60" customFormat="1" ht="51" customHeight="1">
      <c r="A23" s="304">
        <v>16</v>
      </c>
      <c r="B23" s="305"/>
      <c r="C23" s="305"/>
      <c r="D23" s="326" t="s">
        <v>179</v>
      </c>
      <c r="E23" s="327" t="s">
        <v>177</v>
      </c>
      <c r="F23" s="328" t="s">
        <v>8</v>
      </c>
      <c r="G23" s="329" t="s">
        <v>180</v>
      </c>
      <c r="H23" s="327" t="s">
        <v>181</v>
      </c>
      <c r="I23" s="328" t="s">
        <v>182</v>
      </c>
      <c r="J23" s="328" t="s">
        <v>119</v>
      </c>
      <c r="K23" s="316" t="s">
        <v>121</v>
      </c>
      <c r="L23" s="306" t="s">
        <v>35</v>
      </c>
      <c r="M23" s="119"/>
      <c r="N23" s="119"/>
      <c r="O23" s="119"/>
      <c r="P23" s="119"/>
      <c r="Q23" s="119"/>
      <c r="R23" s="119"/>
      <c r="S23" s="119"/>
      <c r="T23" s="119"/>
      <c r="U23" s="111"/>
      <c r="V23" s="111"/>
    </row>
    <row r="24" spans="1:22" s="60" customFormat="1" ht="51" customHeight="1">
      <c r="A24" s="304">
        <v>17</v>
      </c>
      <c r="B24" s="305"/>
      <c r="C24" s="305"/>
      <c r="D24" s="312" t="s">
        <v>285</v>
      </c>
      <c r="E24" s="313"/>
      <c r="F24" s="314" t="s">
        <v>8</v>
      </c>
      <c r="G24" s="315" t="s">
        <v>286</v>
      </c>
      <c r="H24" s="313" t="s">
        <v>218</v>
      </c>
      <c r="I24" s="314" t="s">
        <v>219</v>
      </c>
      <c r="J24" s="314" t="s">
        <v>188</v>
      </c>
      <c r="K24" s="316" t="s">
        <v>91</v>
      </c>
      <c r="L24" s="306" t="s">
        <v>35</v>
      </c>
      <c r="M24" s="119"/>
      <c r="N24" s="119"/>
      <c r="O24" s="119" t="s">
        <v>67</v>
      </c>
      <c r="P24" s="119"/>
      <c r="Q24" s="119"/>
      <c r="R24" s="119"/>
      <c r="S24" s="119"/>
      <c r="T24" s="119"/>
      <c r="U24" s="111"/>
      <c r="V24" s="111"/>
    </row>
    <row r="25" spans="1:22" s="105" customFormat="1" ht="51" customHeight="1">
      <c r="A25" s="304">
        <v>18</v>
      </c>
      <c r="B25" s="305"/>
      <c r="C25" s="305"/>
      <c r="D25" s="312" t="s">
        <v>287</v>
      </c>
      <c r="E25" s="313" t="s">
        <v>162</v>
      </c>
      <c r="F25" s="314" t="s">
        <v>8</v>
      </c>
      <c r="G25" s="315" t="s">
        <v>288</v>
      </c>
      <c r="H25" s="313" t="s">
        <v>164</v>
      </c>
      <c r="I25" s="314" t="s">
        <v>165</v>
      </c>
      <c r="J25" s="314" t="s">
        <v>166</v>
      </c>
      <c r="K25" s="316" t="s">
        <v>91</v>
      </c>
      <c r="L25" s="306" t="s">
        <v>35</v>
      </c>
      <c r="M25" s="119"/>
      <c r="N25" s="119"/>
      <c r="O25" s="119"/>
      <c r="P25" s="119"/>
      <c r="Q25" s="119"/>
      <c r="R25" s="119"/>
      <c r="S25" s="119"/>
      <c r="T25" s="119"/>
      <c r="U25" s="111"/>
      <c r="V25" s="111"/>
    </row>
    <row r="26" spans="1:22" s="60" customFormat="1" ht="51" customHeight="1">
      <c r="A26" s="304">
        <v>19</v>
      </c>
      <c r="B26" s="305"/>
      <c r="C26" s="305"/>
      <c r="D26" s="312" t="s">
        <v>289</v>
      </c>
      <c r="E26" s="313"/>
      <c r="F26" s="314" t="s">
        <v>8</v>
      </c>
      <c r="G26" s="315" t="s">
        <v>286</v>
      </c>
      <c r="H26" s="313" t="s">
        <v>218</v>
      </c>
      <c r="I26" s="314" t="s">
        <v>219</v>
      </c>
      <c r="J26" s="314" t="s">
        <v>188</v>
      </c>
      <c r="K26" s="316" t="s">
        <v>91</v>
      </c>
      <c r="L26" s="306" t="s">
        <v>35</v>
      </c>
      <c r="M26" s="119"/>
      <c r="N26" s="119"/>
      <c r="O26" s="119"/>
      <c r="P26" s="119"/>
      <c r="Q26" s="119" t="s">
        <v>67</v>
      </c>
      <c r="R26" s="119"/>
      <c r="S26" s="119"/>
      <c r="T26" s="119"/>
      <c r="U26" s="111"/>
      <c r="V26" s="111"/>
    </row>
    <row r="27" spans="1:22" s="60" customFormat="1" ht="51" customHeight="1">
      <c r="A27" s="304">
        <v>20</v>
      </c>
      <c r="B27" s="305"/>
      <c r="C27" s="305"/>
      <c r="D27" s="312" t="s">
        <v>92</v>
      </c>
      <c r="E27" s="313" t="s">
        <v>93</v>
      </c>
      <c r="F27" s="314" t="s">
        <v>8</v>
      </c>
      <c r="G27" s="315" t="s">
        <v>94</v>
      </c>
      <c r="H27" s="313" t="s">
        <v>95</v>
      </c>
      <c r="I27" s="314" t="s">
        <v>96</v>
      </c>
      <c r="J27" s="314" t="s">
        <v>34</v>
      </c>
      <c r="K27" s="316" t="s">
        <v>97</v>
      </c>
      <c r="L27" s="306" t="s">
        <v>35</v>
      </c>
      <c r="M27" s="119"/>
      <c r="N27" s="119"/>
      <c r="O27" s="119"/>
      <c r="P27" s="119"/>
      <c r="Q27" s="119"/>
      <c r="R27" s="119"/>
      <c r="S27" s="119"/>
      <c r="T27" s="119"/>
      <c r="U27" s="111"/>
      <c r="V27" s="111"/>
    </row>
    <row r="28" spans="1:22" s="60" customFormat="1" ht="51" customHeight="1">
      <c r="A28" s="304">
        <v>21</v>
      </c>
      <c r="B28" s="305"/>
      <c r="C28" s="305"/>
      <c r="D28" s="312" t="s">
        <v>290</v>
      </c>
      <c r="E28" s="313" t="s">
        <v>177</v>
      </c>
      <c r="F28" s="314" t="s">
        <v>8</v>
      </c>
      <c r="G28" s="315" t="s">
        <v>170</v>
      </c>
      <c r="H28" s="313" t="s">
        <v>171</v>
      </c>
      <c r="I28" s="314" t="s">
        <v>172</v>
      </c>
      <c r="J28" s="314" t="s">
        <v>34</v>
      </c>
      <c r="K28" s="316" t="s">
        <v>173</v>
      </c>
      <c r="L28" s="306" t="s">
        <v>35</v>
      </c>
      <c r="M28" s="119"/>
      <c r="N28" s="119"/>
      <c r="O28" s="119"/>
      <c r="P28" s="119"/>
      <c r="Q28" s="119"/>
      <c r="R28" s="119"/>
      <c r="S28" s="119"/>
      <c r="T28" s="119"/>
      <c r="U28" s="111"/>
      <c r="V28" s="111"/>
    </row>
    <row r="29" spans="1:22" s="60" customFormat="1" ht="51" customHeight="1">
      <c r="A29" s="304">
        <v>22</v>
      </c>
      <c r="B29" s="305"/>
      <c r="C29" s="305"/>
      <c r="D29" s="312" t="s">
        <v>205</v>
      </c>
      <c r="E29" s="313" t="s">
        <v>206</v>
      </c>
      <c r="F29" s="314" t="s">
        <v>8</v>
      </c>
      <c r="G29" s="315" t="s">
        <v>207</v>
      </c>
      <c r="H29" s="313" t="s">
        <v>208</v>
      </c>
      <c r="I29" s="314" t="s">
        <v>209</v>
      </c>
      <c r="J29" s="314" t="s">
        <v>119</v>
      </c>
      <c r="K29" s="316" t="s">
        <v>121</v>
      </c>
      <c r="L29" s="306" t="s">
        <v>35</v>
      </c>
      <c r="M29" s="119"/>
      <c r="N29" s="119"/>
      <c r="O29" s="119"/>
      <c r="P29" s="119"/>
      <c r="Q29" s="119"/>
      <c r="R29" s="119"/>
      <c r="S29" s="119"/>
      <c r="T29" s="119"/>
      <c r="U29" s="111"/>
      <c r="V29" s="111"/>
    </row>
    <row r="30" spans="1:22" s="60" customFormat="1" ht="51" customHeight="1">
      <c r="A30" s="304">
        <v>23</v>
      </c>
      <c r="B30" s="305"/>
      <c r="C30" s="305"/>
      <c r="D30" s="312" t="s">
        <v>190</v>
      </c>
      <c r="E30" s="313"/>
      <c r="F30" s="314" t="s">
        <v>8</v>
      </c>
      <c r="G30" s="315" t="s">
        <v>191</v>
      </c>
      <c r="H30" s="313" t="s">
        <v>192</v>
      </c>
      <c r="I30" s="314" t="s">
        <v>193</v>
      </c>
      <c r="J30" s="314" t="s">
        <v>194</v>
      </c>
      <c r="K30" s="316" t="s">
        <v>195</v>
      </c>
      <c r="L30" s="306" t="s">
        <v>35</v>
      </c>
      <c r="M30" s="119"/>
      <c r="N30" s="119"/>
      <c r="O30" s="119"/>
      <c r="P30" s="119"/>
      <c r="Q30" s="119"/>
      <c r="R30" s="119"/>
      <c r="S30" s="119"/>
      <c r="T30" s="119"/>
      <c r="U30" s="111"/>
      <c r="V30" s="111"/>
    </row>
    <row r="31" spans="1:22" s="60" customFormat="1" ht="51" customHeight="1">
      <c r="A31" s="304">
        <v>24</v>
      </c>
      <c r="B31" s="305"/>
      <c r="C31" s="305"/>
      <c r="D31" s="312" t="s">
        <v>291</v>
      </c>
      <c r="E31" s="313"/>
      <c r="F31" s="314" t="s">
        <v>8</v>
      </c>
      <c r="G31" s="315" t="s">
        <v>292</v>
      </c>
      <c r="H31" s="313" t="s">
        <v>242</v>
      </c>
      <c r="I31" s="314" t="s">
        <v>243</v>
      </c>
      <c r="J31" s="314" t="s">
        <v>243</v>
      </c>
      <c r="K31" s="316" t="s">
        <v>91</v>
      </c>
      <c r="L31" s="306" t="s">
        <v>35</v>
      </c>
      <c r="M31" s="119"/>
      <c r="N31" s="119"/>
      <c r="O31" s="119"/>
      <c r="P31" s="119" t="s">
        <v>67</v>
      </c>
      <c r="Q31" s="119"/>
      <c r="R31" s="119"/>
      <c r="S31" s="119"/>
      <c r="T31" s="119"/>
      <c r="U31" s="111"/>
      <c r="V31" s="111"/>
    </row>
    <row r="32" spans="1:22" s="60" customFormat="1" ht="51" customHeight="1">
      <c r="A32" s="304">
        <v>25</v>
      </c>
      <c r="B32" s="305"/>
      <c r="C32" s="305"/>
      <c r="D32" s="312" t="s">
        <v>293</v>
      </c>
      <c r="E32" s="313" t="s">
        <v>99</v>
      </c>
      <c r="F32" s="314" t="s">
        <v>8</v>
      </c>
      <c r="G32" s="315" t="s">
        <v>294</v>
      </c>
      <c r="H32" s="313" t="s">
        <v>101</v>
      </c>
      <c r="I32" s="314" t="s">
        <v>102</v>
      </c>
      <c r="J32" s="314" t="s">
        <v>34</v>
      </c>
      <c r="K32" s="316" t="s">
        <v>103</v>
      </c>
      <c r="L32" s="306" t="s">
        <v>35</v>
      </c>
      <c r="M32" s="119"/>
      <c r="N32" s="119"/>
      <c r="O32" s="119"/>
      <c r="P32" s="119"/>
      <c r="Q32" s="119"/>
      <c r="R32" s="119"/>
      <c r="S32" s="119"/>
      <c r="T32" s="119"/>
      <c r="U32" s="111"/>
      <c r="V32" s="111"/>
    </row>
    <row r="33" spans="1:22" s="60" customFormat="1" ht="51" customHeight="1">
      <c r="A33" s="304">
        <v>26</v>
      </c>
      <c r="B33" s="305"/>
      <c r="C33" s="305"/>
      <c r="D33" s="312" t="s">
        <v>295</v>
      </c>
      <c r="E33" s="313" t="s">
        <v>145</v>
      </c>
      <c r="F33" s="314" t="s">
        <v>8</v>
      </c>
      <c r="G33" s="315" t="s">
        <v>146</v>
      </c>
      <c r="H33" s="313" t="s">
        <v>147</v>
      </c>
      <c r="I33" s="314" t="s">
        <v>148</v>
      </c>
      <c r="J33" s="314" t="s">
        <v>149</v>
      </c>
      <c r="K33" s="316" t="s">
        <v>150</v>
      </c>
      <c r="L33" s="306" t="s">
        <v>35</v>
      </c>
      <c r="M33" s="119"/>
      <c r="N33" s="119"/>
      <c r="O33" s="119"/>
      <c r="P33" s="119"/>
      <c r="Q33" s="119"/>
      <c r="R33" s="119"/>
      <c r="S33" s="119"/>
      <c r="T33" s="119"/>
      <c r="U33" s="111"/>
      <c r="V33" s="111"/>
    </row>
    <row r="34" spans="1:22" s="60" customFormat="1" ht="51" customHeight="1">
      <c r="A34" s="304">
        <v>27</v>
      </c>
      <c r="B34" s="305"/>
      <c r="C34" s="305"/>
      <c r="D34" s="303" t="s">
        <v>210</v>
      </c>
      <c r="E34" s="313" t="s">
        <v>211</v>
      </c>
      <c r="F34" s="314">
        <v>2</v>
      </c>
      <c r="G34" s="315" t="s">
        <v>212</v>
      </c>
      <c r="H34" s="313" t="s">
        <v>213</v>
      </c>
      <c r="I34" s="314" t="s">
        <v>214</v>
      </c>
      <c r="J34" s="314" t="s">
        <v>214</v>
      </c>
      <c r="K34" s="316" t="s">
        <v>215</v>
      </c>
      <c r="L34" s="306" t="s">
        <v>35</v>
      </c>
      <c r="M34" s="119"/>
      <c r="N34" s="119"/>
      <c r="O34" s="119"/>
      <c r="P34" s="119"/>
      <c r="Q34" s="119"/>
      <c r="R34" s="119"/>
      <c r="S34" s="119"/>
      <c r="T34" s="119"/>
      <c r="U34" s="111"/>
      <c r="V34" s="111"/>
    </row>
    <row r="35" spans="1:22" s="60" customFormat="1" ht="51" customHeight="1">
      <c r="A35" s="304">
        <v>28</v>
      </c>
      <c r="B35" s="305"/>
      <c r="C35" s="305"/>
      <c r="D35" s="312" t="s">
        <v>296</v>
      </c>
      <c r="E35" s="313" t="s">
        <v>152</v>
      </c>
      <c r="F35" s="314" t="s">
        <v>8</v>
      </c>
      <c r="G35" s="315" t="s">
        <v>175</v>
      </c>
      <c r="H35" s="313" t="s">
        <v>154</v>
      </c>
      <c r="I35" s="314" t="s">
        <v>155</v>
      </c>
      <c r="J35" s="314" t="s">
        <v>149</v>
      </c>
      <c r="K35" s="316" t="s">
        <v>156</v>
      </c>
      <c r="L35" s="306" t="s">
        <v>35</v>
      </c>
      <c r="M35" s="119"/>
      <c r="N35" s="119"/>
      <c r="O35" s="119"/>
      <c r="P35" s="119"/>
      <c r="Q35" s="119"/>
      <c r="R35" s="119"/>
      <c r="S35" s="119"/>
      <c r="T35" s="119"/>
      <c r="U35" s="111"/>
      <c r="V35" s="111"/>
    </row>
    <row r="36" spans="1:22" s="60" customFormat="1" ht="51" customHeight="1">
      <c r="A36" s="304">
        <v>29</v>
      </c>
      <c r="B36" s="305"/>
      <c r="C36" s="305"/>
      <c r="D36" s="312" t="s">
        <v>174</v>
      </c>
      <c r="E36" s="313"/>
      <c r="F36" s="314" t="s">
        <v>8</v>
      </c>
      <c r="G36" s="315" t="s">
        <v>175</v>
      </c>
      <c r="H36" s="313" t="s">
        <v>154</v>
      </c>
      <c r="I36" s="314" t="s">
        <v>155</v>
      </c>
      <c r="J36" s="314" t="s">
        <v>149</v>
      </c>
      <c r="K36" s="316" t="s">
        <v>156</v>
      </c>
      <c r="L36" s="306" t="s">
        <v>35</v>
      </c>
      <c r="M36" s="120"/>
      <c r="N36" s="121"/>
      <c r="O36" s="119"/>
      <c r="P36" s="119"/>
      <c r="Q36" s="145"/>
      <c r="R36" s="119" t="s">
        <v>69</v>
      </c>
      <c r="S36" s="119"/>
      <c r="T36" s="119"/>
      <c r="U36" s="111"/>
      <c r="V36" s="111"/>
    </row>
    <row r="37" spans="1:22" s="60" customFormat="1" ht="51" customHeight="1">
      <c r="A37" s="304">
        <v>30</v>
      </c>
      <c r="B37" s="305"/>
      <c r="C37" s="305"/>
      <c r="D37" s="312" t="s">
        <v>196</v>
      </c>
      <c r="E37" s="313"/>
      <c r="F37" s="314" t="s">
        <v>8</v>
      </c>
      <c r="G37" s="315" t="s">
        <v>197</v>
      </c>
      <c r="H37" s="313" t="s">
        <v>198</v>
      </c>
      <c r="I37" s="314" t="s">
        <v>155</v>
      </c>
      <c r="J37" s="314" t="s">
        <v>149</v>
      </c>
      <c r="K37" s="316" t="s">
        <v>199</v>
      </c>
      <c r="L37" s="306" t="s">
        <v>35</v>
      </c>
      <c r="M37" s="119"/>
      <c r="N37" s="119"/>
      <c r="O37" s="119"/>
      <c r="P37" s="119"/>
      <c r="Q37" s="119" t="s">
        <v>67</v>
      </c>
      <c r="R37" s="119"/>
      <c r="S37" s="119"/>
      <c r="T37" s="119"/>
      <c r="U37" s="111"/>
      <c r="V37" s="111"/>
    </row>
    <row r="38" spans="1:22" s="60" customFormat="1" ht="51" customHeight="1">
      <c r="A38" s="304">
        <v>31</v>
      </c>
      <c r="B38" s="305"/>
      <c r="C38" s="305"/>
      <c r="D38" s="312" t="s">
        <v>297</v>
      </c>
      <c r="E38" s="313" t="s">
        <v>105</v>
      </c>
      <c r="F38" s="314" t="s">
        <v>8</v>
      </c>
      <c r="G38" s="315" t="s">
        <v>298</v>
      </c>
      <c r="H38" s="313" t="s">
        <v>105</v>
      </c>
      <c r="I38" s="314" t="s">
        <v>107</v>
      </c>
      <c r="J38" s="314" t="s">
        <v>108</v>
      </c>
      <c r="K38" s="316" t="s">
        <v>109</v>
      </c>
      <c r="L38" s="306" t="s">
        <v>35</v>
      </c>
      <c r="M38" s="119"/>
      <c r="N38" s="119"/>
      <c r="O38" s="119"/>
      <c r="P38" s="119"/>
      <c r="Q38" s="119"/>
      <c r="R38" s="119"/>
      <c r="S38" s="119"/>
      <c r="T38" s="119"/>
      <c r="U38" s="111"/>
      <c r="V38" s="111"/>
    </row>
    <row r="39" spans="1:10" ht="27.75" customHeight="1">
      <c r="A39" s="78"/>
      <c r="D39" s="79"/>
      <c r="E39" s="79"/>
      <c r="F39" s="79"/>
      <c r="G39" s="79"/>
      <c r="H39" s="79"/>
      <c r="I39" s="80"/>
      <c r="J39" s="80"/>
    </row>
    <row r="40" spans="1:22" s="252" customFormat="1" ht="18.75" customHeight="1">
      <c r="A40" s="263"/>
      <c r="D40" s="252" t="s">
        <v>16</v>
      </c>
      <c r="H40" s="253" t="s">
        <v>79</v>
      </c>
      <c r="I40" s="260"/>
      <c r="J40" s="250"/>
      <c r="K40" s="261"/>
      <c r="L40" s="261"/>
      <c r="M40" s="298"/>
      <c r="N40" s="298"/>
      <c r="O40" s="299"/>
      <c r="P40" s="299"/>
      <c r="Q40" s="299"/>
      <c r="R40" s="299"/>
      <c r="S40" s="299"/>
      <c r="T40" s="299"/>
      <c r="U40" s="300"/>
      <c r="V40" s="300"/>
    </row>
    <row r="41" spans="1:22" s="252" customFormat="1" ht="42" customHeight="1">
      <c r="A41" s="263"/>
      <c r="H41" s="253"/>
      <c r="I41" s="260"/>
      <c r="J41" s="250"/>
      <c r="K41" s="261"/>
      <c r="L41" s="261"/>
      <c r="M41" s="298"/>
      <c r="N41" s="298"/>
      <c r="O41" s="299"/>
      <c r="P41" s="299"/>
      <c r="Q41" s="299"/>
      <c r="R41" s="299"/>
      <c r="S41" s="299"/>
      <c r="T41" s="299"/>
      <c r="U41" s="300"/>
      <c r="V41" s="300"/>
    </row>
    <row r="42" spans="1:22" s="252" customFormat="1" ht="18.75" customHeight="1">
      <c r="A42" s="263"/>
      <c r="D42" s="252" t="s">
        <v>9</v>
      </c>
      <c r="H42" s="253" t="s">
        <v>80</v>
      </c>
      <c r="I42" s="260"/>
      <c r="J42" s="250"/>
      <c r="K42" s="261"/>
      <c r="L42" s="261"/>
      <c r="M42" s="298"/>
      <c r="N42" s="298"/>
      <c r="O42" s="299"/>
      <c r="P42" s="299"/>
      <c r="Q42" s="299"/>
      <c r="R42" s="299"/>
      <c r="S42" s="299"/>
      <c r="T42" s="299"/>
      <c r="U42" s="300"/>
      <c r="V42" s="300"/>
    </row>
    <row r="43" spans="1:22" s="252" customFormat="1" ht="42" customHeight="1">
      <c r="A43" s="263"/>
      <c r="H43" s="301"/>
      <c r="I43" s="260"/>
      <c r="J43" s="250"/>
      <c r="K43" s="261"/>
      <c r="L43" s="261"/>
      <c r="M43" s="298"/>
      <c r="N43" s="298"/>
      <c r="O43" s="299"/>
      <c r="P43" s="299"/>
      <c r="Q43" s="299"/>
      <c r="R43" s="299"/>
      <c r="S43" s="299"/>
      <c r="T43" s="299"/>
      <c r="U43" s="300"/>
      <c r="V43" s="300"/>
    </row>
    <row r="44" spans="1:22" s="252" customFormat="1" ht="18.75" customHeight="1">
      <c r="A44" s="263"/>
      <c r="D44" s="252" t="s">
        <v>38</v>
      </c>
      <c r="H44" s="302" t="s">
        <v>81</v>
      </c>
      <c r="I44" s="260"/>
      <c r="J44" s="250"/>
      <c r="K44" s="261"/>
      <c r="L44" s="261"/>
      <c r="M44" s="298"/>
      <c r="N44" s="298"/>
      <c r="O44" s="299"/>
      <c r="P44" s="299"/>
      <c r="Q44" s="299"/>
      <c r="R44" s="299"/>
      <c r="S44" s="299"/>
      <c r="T44" s="299"/>
      <c r="U44" s="300"/>
      <c r="V44" s="300"/>
    </row>
    <row r="45" spans="1:22" s="252" customFormat="1" ht="42.75" customHeight="1">
      <c r="A45" s="263"/>
      <c r="H45" s="253"/>
      <c r="I45" s="260"/>
      <c r="J45" s="250"/>
      <c r="K45" s="261"/>
      <c r="L45" s="261"/>
      <c r="M45" s="298"/>
      <c r="N45" s="298"/>
      <c r="O45" s="299"/>
      <c r="P45" s="299"/>
      <c r="Q45" s="299"/>
      <c r="R45" s="299"/>
      <c r="S45" s="299"/>
      <c r="T45" s="299"/>
      <c r="U45" s="300"/>
      <c r="V45" s="300"/>
    </row>
    <row r="46" spans="1:22" s="252" customFormat="1" ht="18.75" customHeight="1">
      <c r="A46" s="263"/>
      <c r="D46" s="252" t="s">
        <v>33</v>
      </c>
      <c r="H46" s="260" t="s">
        <v>82</v>
      </c>
      <c r="I46" s="260"/>
      <c r="J46" s="250"/>
      <c r="K46" s="261"/>
      <c r="L46" s="261"/>
      <c r="M46" s="298"/>
      <c r="N46" s="298"/>
      <c r="O46" s="299"/>
      <c r="P46" s="299"/>
      <c r="Q46" s="299"/>
      <c r="R46" s="299"/>
      <c r="S46" s="299"/>
      <c r="T46" s="299"/>
      <c r="U46" s="300"/>
      <c r="V46" s="300"/>
    </row>
  </sheetData>
  <sheetProtection/>
  <mergeCells count="5">
    <mergeCell ref="A1:K1"/>
    <mergeCell ref="A2:L2"/>
    <mergeCell ref="A4:L4"/>
    <mergeCell ref="A5:L5"/>
    <mergeCell ref="A3:L3"/>
  </mergeCells>
  <printOptions/>
  <pageMargins left="0.4724409448818898" right="0.4330708661417323" top="0.5511811023622047" bottom="0.5905511811023623" header="0.1968503937007874" footer="0.15748031496062992"/>
  <pageSetup fitToHeight="0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85" zoomScaleSheetLayoutView="85" zoomScalePageLayoutView="0" workbookViewId="0" topLeftCell="A1">
      <selection activeCell="M12" sqref="M12"/>
    </sheetView>
  </sheetViews>
  <sheetFormatPr defaultColWidth="9.140625" defaultRowHeight="12.75"/>
  <cols>
    <col min="1" max="1" width="5.00390625" style="11" customWidth="1"/>
    <col min="2" max="3" width="4.7109375" style="11" hidden="1" customWidth="1"/>
    <col min="4" max="4" width="16.8515625" style="11" customWidth="1"/>
    <col min="5" max="5" width="8.28125" style="11" customWidth="1"/>
    <col min="6" max="6" width="6.00390625" style="11" customWidth="1"/>
    <col min="7" max="7" width="33.28125" style="11" customWidth="1"/>
    <col min="8" max="8" width="11.28125" style="11" customWidth="1"/>
    <col min="9" max="9" width="16.00390625" style="11" customWidth="1"/>
    <col min="10" max="10" width="12.7109375" style="11" hidden="1" customWidth="1"/>
    <col min="11" max="11" width="23.28125" style="11" customWidth="1"/>
    <col min="12" max="12" width="6.28125" style="38" customWidth="1"/>
    <col min="13" max="13" width="8.7109375" style="39" customWidth="1"/>
    <col min="14" max="14" width="3.8515625" style="11" customWidth="1"/>
    <col min="15" max="15" width="6.421875" style="38" customWidth="1"/>
    <col min="16" max="16" width="8.7109375" style="39" customWidth="1"/>
    <col min="17" max="17" width="4.00390625" style="11" customWidth="1"/>
    <col min="18" max="18" width="6.421875" style="38" customWidth="1"/>
    <col min="19" max="19" width="8.7109375" style="39" customWidth="1"/>
    <col min="20" max="20" width="4.28125" style="11" customWidth="1"/>
    <col min="21" max="22" width="4.8515625" style="11" customWidth="1"/>
    <col min="23" max="23" width="6.28125" style="11" customWidth="1"/>
    <col min="24" max="24" width="9.57421875" style="11" hidden="1" customWidth="1"/>
    <col min="25" max="25" width="9.7109375" style="39" customWidth="1"/>
    <col min="26" max="26" width="7.421875" style="11" customWidth="1"/>
    <col min="27" max="16384" width="9.140625" style="11" customWidth="1"/>
  </cols>
  <sheetData>
    <row r="1" spans="1:26" ht="90.75" customHeight="1">
      <c r="A1" s="198" t="s">
        <v>75</v>
      </c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16.5" customHeight="1">
      <c r="A2" s="197" t="s">
        <v>55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s="12" customFormat="1" ht="16.5" customHeight="1">
      <c r="A3" s="201" t="s">
        <v>72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6" s="13" customFormat="1" ht="15.75" customHeight="1">
      <c r="A4" s="202" t="s">
        <v>26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s="14" customFormat="1" ht="21" customHeight="1">
      <c r="A5" s="204" t="s">
        <v>54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6" s="14" customFormat="1" ht="6" customHeight="1">
      <c r="A6" s="204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s="76" customFormat="1" ht="18.75" customHeight="1">
      <c r="A7" s="200" t="s">
        <v>303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20" customFormat="1" ht="15" customHeight="1">
      <c r="A9" s="75" t="s">
        <v>77</v>
      </c>
      <c r="B9" s="15"/>
      <c r="C9" s="15"/>
      <c r="D9" s="16"/>
      <c r="E9" s="16"/>
      <c r="F9" s="16"/>
      <c r="G9" s="16"/>
      <c r="H9" s="16"/>
      <c r="I9" s="17"/>
      <c r="J9" s="17"/>
      <c r="K9" s="15"/>
      <c r="L9" s="18"/>
      <c r="M9" s="19"/>
      <c r="O9" s="18"/>
      <c r="P9" s="21"/>
      <c r="R9" s="18"/>
      <c r="S9" s="21"/>
      <c r="Y9" s="61" t="s">
        <v>76</v>
      </c>
      <c r="Z9" s="22"/>
    </row>
    <row r="10" spans="1:26" s="23" customFormat="1" ht="19.5" customHeight="1">
      <c r="A10" s="209" t="s">
        <v>25</v>
      </c>
      <c r="B10" s="207" t="s">
        <v>2</v>
      </c>
      <c r="C10" s="207" t="s">
        <v>12</v>
      </c>
      <c r="D10" s="203" t="s">
        <v>14</v>
      </c>
      <c r="E10" s="203" t="s">
        <v>3</v>
      </c>
      <c r="F10" s="209" t="s">
        <v>13</v>
      </c>
      <c r="G10" s="203" t="s">
        <v>15</v>
      </c>
      <c r="H10" s="203" t="s">
        <v>3</v>
      </c>
      <c r="I10" s="203" t="s">
        <v>4</v>
      </c>
      <c r="J10" s="1"/>
      <c r="K10" s="203" t="s">
        <v>6</v>
      </c>
      <c r="L10" s="206" t="s">
        <v>17</v>
      </c>
      <c r="M10" s="206"/>
      <c r="N10" s="206"/>
      <c r="O10" s="206" t="s">
        <v>18</v>
      </c>
      <c r="P10" s="206"/>
      <c r="Q10" s="206"/>
      <c r="R10" s="206" t="s">
        <v>37</v>
      </c>
      <c r="S10" s="206"/>
      <c r="T10" s="206"/>
      <c r="U10" s="207" t="s">
        <v>19</v>
      </c>
      <c r="V10" s="207" t="s">
        <v>52</v>
      </c>
      <c r="W10" s="209" t="s">
        <v>20</v>
      </c>
      <c r="X10" s="207" t="s">
        <v>39</v>
      </c>
      <c r="Y10" s="208" t="s">
        <v>21</v>
      </c>
      <c r="Z10" s="208" t="s">
        <v>22</v>
      </c>
    </row>
    <row r="11" spans="1:26" s="23" customFormat="1" ht="51" customHeight="1">
      <c r="A11" s="209"/>
      <c r="B11" s="207"/>
      <c r="C11" s="207"/>
      <c r="D11" s="203"/>
      <c r="E11" s="203"/>
      <c r="F11" s="209"/>
      <c r="G11" s="203"/>
      <c r="H11" s="203"/>
      <c r="I11" s="203"/>
      <c r="J11" s="1"/>
      <c r="K11" s="203"/>
      <c r="L11" s="24" t="s">
        <v>23</v>
      </c>
      <c r="M11" s="25" t="s">
        <v>24</v>
      </c>
      <c r="N11" s="26" t="s">
        <v>25</v>
      </c>
      <c r="O11" s="24" t="s">
        <v>23</v>
      </c>
      <c r="P11" s="25" t="s">
        <v>24</v>
      </c>
      <c r="Q11" s="26" t="s">
        <v>25</v>
      </c>
      <c r="R11" s="24" t="s">
        <v>23</v>
      </c>
      <c r="S11" s="25" t="s">
        <v>24</v>
      </c>
      <c r="T11" s="26" t="s">
        <v>25</v>
      </c>
      <c r="U11" s="207"/>
      <c r="V11" s="207"/>
      <c r="W11" s="209"/>
      <c r="X11" s="207"/>
      <c r="Y11" s="208"/>
      <c r="Z11" s="208"/>
    </row>
    <row r="12" spans="1:26" s="73" customFormat="1" ht="42" customHeight="1">
      <c r="A12" s="66">
        <v>1</v>
      </c>
      <c r="B12" s="27"/>
      <c r="C12" s="62"/>
      <c r="D12" s="181" t="s">
        <v>92</v>
      </c>
      <c r="E12" s="182" t="s">
        <v>93</v>
      </c>
      <c r="F12" s="183" t="s">
        <v>8</v>
      </c>
      <c r="G12" s="184" t="s">
        <v>94</v>
      </c>
      <c r="H12" s="182" t="s">
        <v>95</v>
      </c>
      <c r="I12" s="183" t="s">
        <v>96</v>
      </c>
      <c r="J12" s="183" t="s">
        <v>34</v>
      </c>
      <c r="K12" s="185" t="s">
        <v>97</v>
      </c>
      <c r="L12" s="67">
        <v>223</v>
      </c>
      <c r="M12" s="68">
        <f>L12/3.4-IF($U12=1,2)-IF($V12=1,0.5,IF($V12=2,1,0))</f>
        <v>65.58823529411765</v>
      </c>
      <c r="N12" s="69">
        <f>RANK(M12,M$12:M$15,0)</f>
        <v>1</v>
      </c>
      <c r="O12" s="67">
        <v>216</v>
      </c>
      <c r="P12" s="68">
        <f>O12/3.4-IF($U12=1,2)-IF($V12=1,0.5,IF($V12=2,1,0))</f>
        <v>63.529411764705884</v>
      </c>
      <c r="Q12" s="69">
        <f>RANK(P12,P$12:P$15,0)</f>
        <v>2</v>
      </c>
      <c r="R12" s="67">
        <v>215.5</v>
      </c>
      <c r="S12" s="68">
        <f>R12/3.4-IF($U12=1,2)-IF($V12=1,0.5,IF($V12=2,1,0))</f>
        <v>63.38235294117647</v>
      </c>
      <c r="T12" s="69">
        <f>RANK(S12,S$12:S$15,0)</f>
        <v>1</v>
      </c>
      <c r="U12" s="70"/>
      <c r="V12" s="70"/>
      <c r="W12" s="67">
        <f>L12+O12+R12</f>
        <v>654.5</v>
      </c>
      <c r="X12" s="71"/>
      <c r="Y12" s="68">
        <f>ROUND(SUM(M12,P12,S12)/3,3)</f>
        <v>64.167</v>
      </c>
      <c r="Z12" s="72" t="s">
        <v>84</v>
      </c>
    </row>
    <row r="13" spans="1:26" s="73" customFormat="1" ht="42" customHeight="1">
      <c r="A13" s="66">
        <v>2</v>
      </c>
      <c r="B13" s="27"/>
      <c r="C13" s="62"/>
      <c r="D13" s="186" t="s">
        <v>98</v>
      </c>
      <c r="E13" s="187" t="s">
        <v>99</v>
      </c>
      <c r="F13" s="188" t="s">
        <v>8</v>
      </c>
      <c r="G13" s="189" t="s">
        <v>100</v>
      </c>
      <c r="H13" s="187" t="s">
        <v>101</v>
      </c>
      <c r="I13" s="188" t="s">
        <v>102</v>
      </c>
      <c r="J13" s="188" t="s">
        <v>34</v>
      </c>
      <c r="K13" s="190" t="s">
        <v>103</v>
      </c>
      <c r="L13" s="67">
        <v>214.5</v>
      </c>
      <c r="M13" s="68">
        <f>L13/3.4-IF($U13=1,2)-IF($V13=1,0.5,IF($V13=2,1,0))</f>
        <v>63.08823529411765</v>
      </c>
      <c r="N13" s="69">
        <f>RANK(M13,M$12:M$15,0)</f>
        <v>2</v>
      </c>
      <c r="O13" s="67">
        <v>220</v>
      </c>
      <c r="P13" s="68">
        <f>O13/3.4-IF($U13=1,2)-IF($V13=1,0.5,IF($V13=2,1,0))</f>
        <v>64.70588235294117</v>
      </c>
      <c r="Q13" s="69">
        <f>RANK(P13,P$12:P$15,0)</f>
        <v>1</v>
      </c>
      <c r="R13" s="67">
        <v>213</v>
      </c>
      <c r="S13" s="68">
        <f>R13/3.4-IF($U13=1,2)-IF($V13=1,0.5,IF($V13=2,1,0))</f>
        <v>62.64705882352941</v>
      </c>
      <c r="T13" s="69">
        <f>RANK(S13,S$12:S$15,0)</f>
        <v>2</v>
      </c>
      <c r="U13" s="70"/>
      <c r="V13" s="70"/>
      <c r="W13" s="67">
        <f>L13+O13+R13</f>
        <v>647.5</v>
      </c>
      <c r="X13" s="71"/>
      <c r="Y13" s="68">
        <f>ROUND(SUM(M13,P13,S13)/3,3)</f>
        <v>63.48</v>
      </c>
      <c r="Z13" s="72" t="s">
        <v>84</v>
      </c>
    </row>
    <row r="14" spans="1:26" s="73" customFormat="1" ht="42" customHeight="1">
      <c r="A14" s="66">
        <v>3</v>
      </c>
      <c r="B14" s="27"/>
      <c r="C14" s="62"/>
      <c r="D14" s="162" t="s">
        <v>104</v>
      </c>
      <c r="E14" s="163" t="s">
        <v>105</v>
      </c>
      <c r="F14" s="164" t="s">
        <v>8</v>
      </c>
      <c r="G14" s="165" t="s">
        <v>106</v>
      </c>
      <c r="H14" s="163" t="s">
        <v>105</v>
      </c>
      <c r="I14" s="164" t="s">
        <v>107</v>
      </c>
      <c r="J14" s="164" t="s">
        <v>108</v>
      </c>
      <c r="K14" s="166" t="s">
        <v>109</v>
      </c>
      <c r="L14" s="67">
        <v>198</v>
      </c>
      <c r="M14" s="68">
        <f>L14/3.4-IF($U14=1,2)-IF($V14=1,0.5,IF($V14=2,1,0))</f>
        <v>58.23529411764706</v>
      </c>
      <c r="N14" s="69">
        <f>RANK(M14,M$12:M$15,0)</f>
        <v>4</v>
      </c>
      <c r="O14" s="67">
        <v>200.5</v>
      </c>
      <c r="P14" s="68">
        <f>O14/3.4-IF($U14=1,2)-IF($V14=1,0.5,IF($V14=2,1,0))</f>
        <v>58.970588235294116</v>
      </c>
      <c r="Q14" s="69">
        <f>RANK(P14,P$12:P$15,0)</f>
        <v>3</v>
      </c>
      <c r="R14" s="67">
        <v>210.5</v>
      </c>
      <c r="S14" s="68">
        <f>R14/3.4-IF($U14=1,2)-IF($V14=1,0.5,IF($V14=2,1,0))</f>
        <v>61.911764705882355</v>
      </c>
      <c r="T14" s="69">
        <f>RANK(S14,S$12:S$15,0)</f>
        <v>3</v>
      </c>
      <c r="U14" s="70"/>
      <c r="V14" s="70"/>
      <c r="W14" s="67">
        <f>L14+O14+R14</f>
        <v>609</v>
      </c>
      <c r="X14" s="71"/>
      <c r="Y14" s="68">
        <f>ROUND(SUM(M14,P14,S14)/3,3)</f>
        <v>59.706</v>
      </c>
      <c r="Z14" s="72" t="s">
        <v>84</v>
      </c>
    </row>
    <row r="15" spans="1:26" s="73" customFormat="1" ht="42" customHeight="1">
      <c r="A15" s="66">
        <v>4</v>
      </c>
      <c r="B15" s="27"/>
      <c r="C15" s="62"/>
      <c r="D15" s="162" t="s">
        <v>85</v>
      </c>
      <c r="E15" s="163" t="s">
        <v>86</v>
      </c>
      <c r="F15" s="164" t="s">
        <v>8</v>
      </c>
      <c r="G15" s="165" t="s">
        <v>87</v>
      </c>
      <c r="H15" s="163" t="s">
        <v>88</v>
      </c>
      <c r="I15" s="164" t="s">
        <v>89</v>
      </c>
      <c r="J15" s="164" t="s">
        <v>90</v>
      </c>
      <c r="K15" s="166" t="s">
        <v>91</v>
      </c>
      <c r="L15" s="67">
        <v>207</v>
      </c>
      <c r="M15" s="68">
        <f>L15/3.4-IF($U15=1,2)-IF($V15=1,0.5,IF($V15=2,1,0))</f>
        <v>60.88235294117647</v>
      </c>
      <c r="N15" s="69">
        <f>RANK(M15,M$12:M$15,0)</f>
        <v>3</v>
      </c>
      <c r="O15" s="67">
        <v>197</v>
      </c>
      <c r="P15" s="68">
        <f>O15/3.4-IF($U15=1,2)-IF($V15=1,0.5,IF($V15=2,1,0))</f>
        <v>57.94117647058824</v>
      </c>
      <c r="Q15" s="69">
        <f>RANK(P15,P$12:P$15,0)</f>
        <v>4</v>
      </c>
      <c r="R15" s="67">
        <v>199.5</v>
      </c>
      <c r="S15" s="68">
        <f>R15/3.4-IF($U15=1,2)-IF($V15=1,0.5,IF($V15=2,1,0))</f>
        <v>58.6764705882353</v>
      </c>
      <c r="T15" s="69">
        <f>RANK(S15,S$12:S$15,0)</f>
        <v>4</v>
      </c>
      <c r="U15" s="70"/>
      <c r="V15" s="70"/>
      <c r="W15" s="67">
        <f>L15+O15+R15</f>
        <v>603.5</v>
      </c>
      <c r="X15" s="71"/>
      <c r="Y15" s="68">
        <f>ROUND(SUM(M15,P15,S15)/3,3)</f>
        <v>59.167</v>
      </c>
      <c r="Z15" s="72" t="s">
        <v>84</v>
      </c>
    </row>
    <row r="16" spans="1:26" s="73" customFormat="1" ht="42" customHeight="1">
      <c r="A16" s="148"/>
      <c r="B16" s="30"/>
      <c r="C16" s="149"/>
      <c r="D16" s="150"/>
      <c r="E16" s="151"/>
      <c r="F16" s="152"/>
      <c r="G16" s="153"/>
      <c r="H16" s="151"/>
      <c r="I16" s="152"/>
      <c r="J16" s="152"/>
      <c r="K16" s="154"/>
      <c r="L16" s="155"/>
      <c r="M16" s="156"/>
      <c r="N16" s="157"/>
      <c r="O16" s="155"/>
      <c r="P16" s="156"/>
      <c r="Q16" s="157"/>
      <c r="R16" s="155"/>
      <c r="S16" s="156"/>
      <c r="T16" s="157"/>
      <c r="U16" s="158"/>
      <c r="V16" s="158"/>
      <c r="W16" s="155"/>
      <c r="X16" s="159"/>
      <c r="Y16" s="156"/>
      <c r="Z16" s="160"/>
    </row>
    <row r="17" spans="1:26" s="28" customFormat="1" ht="49.5" customHeight="1">
      <c r="A17" s="29"/>
      <c r="B17" s="30"/>
      <c r="C17" s="31"/>
      <c r="D17" s="40"/>
      <c r="E17" s="6"/>
      <c r="F17" s="7"/>
      <c r="G17" s="8"/>
      <c r="H17" s="41"/>
      <c r="I17" s="42"/>
      <c r="J17" s="7"/>
      <c r="K17" s="9"/>
      <c r="L17" s="32"/>
      <c r="M17" s="33"/>
      <c r="N17" s="34"/>
      <c r="O17" s="32"/>
      <c r="P17" s="33"/>
      <c r="Q17" s="34"/>
      <c r="R17" s="32"/>
      <c r="S17" s="33"/>
      <c r="T17" s="34"/>
      <c r="U17" s="34"/>
      <c r="V17" s="34"/>
      <c r="W17" s="32"/>
      <c r="X17" s="35"/>
      <c r="Y17" s="33"/>
      <c r="Z17" s="36"/>
    </row>
    <row r="18" spans="1:22" s="100" customFormat="1" ht="18.75" customHeight="1">
      <c r="A18" s="99"/>
      <c r="D18" s="252" t="s">
        <v>16</v>
      </c>
      <c r="E18" s="252"/>
      <c r="F18" s="252"/>
      <c r="G18" s="252"/>
      <c r="H18" s="253" t="s">
        <v>79</v>
      </c>
      <c r="I18" s="260"/>
      <c r="J18" s="250"/>
      <c r="K18" s="261"/>
      <c r="L18" s="147"/>
      <c r="M18" s="116"/>
      <c r="N18" s="116"/>
      <c r="O18" s="117"/>
      <c r="P18" s="117"/>
      <c r="Q18" s="117"/>
      <c r="R18" s="117"/>
      <c r="S18" s="117"/>
      <c r="T18" s="117"/>
      <c r="U18" s="112"/>
      <c r="V18" s="112"/>
    </row>
    <row r="19" spans="1:22" s="100" customFormat="1" ht="42" customHeight="1">
      <c r="A19" s="99"/>
      <c r="D19" s="252"/>
      <c r="E19" s="252"/>
      <c r="F19" s="252"/>
      <c r="G19" s="252"/>
      <c r="H19" s="253"/>
      <c r="I19" s="260"/>
      <c r="J19" s="250"/>
      <c r="K19" s="261"/>
      <c r="L19" s="147"/>
      <c r="M19" s="116"/>
      <c r="N19" s="116"/>
      <c r="O19" s="117"/>
      <c r="P19" s="117"/>
      <c r="Q19" s="117"/>
      <c r="R19" s="117"/>
      <c r="S19" s="117"/>
      <c r="T19" s="117"/>
      <c r="U19" s="112"/>
      <c r="V19" s="112"/>
    </row>
    <row r="20" spans="1:22" s="100" customFormat="1" ht="18.75" customHeight="1">
      <c r="A20" s="99"/>
      <c r="D20" s="252" t="s">
        <v>9</v>
      </c>
      <c r="E20" s="252"/>
      <c r="F20" s="252"/>
      <c r="G20" s="252"/>
      <c r="H20" s="253" t="s">
        <v>80</v>
      </c>
      <c r="I20" s="260"/>
      <c r="J20" s="250"/>
      <c r="K20" s="261"/>
      <c r="L20" s="147"/>
      <c r="M20" s="116"/>
      <c r="N20" s="116"/>
      <c r="O20" s="117"/>
      <c r="P20" s="117"/>
      <c r="Q20" s="117"/>
      <c r="R20" s="117"/>
      <c r="S20" s="117"/>
      <c r="T20" s="117"/>
      <c r="U20" s="112"/>
      <c r="V20" s="112"/>
    </row>
  </sheetData>
  <sheetProtection/>
  <mergeCells count="26">
    <mergeCell ref="A6:Z6"/>
    <mergeCell ref="E10:E11"/>
    <mergeCell ref="K10:K11"/>
    <mergeCell ref="L10:N10"/>
    <mergeCell ref="F10:F11"/>
    <mergeCell ref="G10:G11"/>
    <mergeCell ref="R10:T10"/>
    <mergeCell ref="A7:Z7"/>
    <mergeCell ref="A10:A11"/>
    <mergeCell ref="B10:B11"/>
    <mergeCell ref="Y10:Y11"/>
    <mergeCell ref="Z10:Z11"/>
    <mergeCell ref="X10:X11"/>
    <mergeCell ref="D10:D11"/>
    <mergeCell ref="V10:V11"/>
    <mergeCell ref="W10:W11"/>
    <mergeCell ref="A2:Z2"/>
    <mergeCell ref="A1:Z1"/>
    <mergeCell ref="A3:Z3"/>
    <mergeCell ref="A4:Z4"/>
    <mergeCell ref="H10:H11"/>
    <mergeCell ref="I10:I11"/>
    <mergeCell ref="A5:Z5"/>
    <mergeCell ref="O10:Q10"/>
    <mergeCell ref="C10:C11"/>
    <mergeCell ref="U10:U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85" zoomScaleSheetLayoutView="85" zoomScalePageLayoutView="0" workbookViewId="0" topLeftCell="A2">
      <selection activeCell="A7" sqref="A7:Z7"/>
    </sheetView>
  </sheetViews>
  <sheetFormatPr defaultColWidth="9.140625" defaultRowHeight="12.75"/>
  <cols>
    <col min="1" max="1" width="5.00390625" style="11" customWidth="1"/>
    <col min="2" max="3" width="4.7109375" style="11" hidden="1" customWidth="1"/>
    <col min="4" max="4" width="18.421875" style="11" customWidth="1"/>
    <col min="5" max="5" width="9.57421875" style="11" customWidth="1"/>
    <col min="6" max="6" width="6.00390625" style="11" customWidth="1"/>
    <col min="7" max="7" width="33.28125" style="11" customWidth="1"/>
    <col min="8" max="8" width="9.421875" style="11" customWidth="1"/>
    <col min="9" max="9" width="14.7109375" style="11" customWidth="1"/>
    <col min="10" max="10" width="12.7109375" style="11" hidden="1" customWidth="1"/>
    <col min="11" max="11" width="24.140625" style="11" customWidth="1"/>
    <col min="12" max="12" width="6.28125" style="38" customWidth="1"/>
    <col min="13" max="13" width="8.7109375" style="39" customWidth="1"/>
    <col min="14" max="14" width="3.8515625" style="11" customWidth="1"/>
    <col min="15" max="15" width="6.421875" style="38" customWidth="1"/>
    <col min="16" max="16" width="8.7109375" style="39" customWidth="1"/>
    <col min="17" max="17" width="4.00390625" style="11" customWidth="1"/>
    <col min="18" max="18" width="6.421875" style="38" customWidth="1"/>
    <col min="19" max="19" width="8.7109375" style="39" customWidth="1"/>
    <col min="20" max="20" width="4.28125" style="11" customWidth="1"/>
    <col min="21" max="22" width="4.8515625" style="11" customWidth="1"/>
    <col min="23" max="23" width="6.28125" style="11" customWidth="1"/>
    <col min="24" max="24" width="9.57421875" style="11" hidden="1" customWidth="1"/>
    <col min="25" max="25" width="9.7109375" style="39" customWidth="1"/>
    <col min="26" max="26" width="7.421875" style="11" customWidth="1"/>
    <col min="27" max="16384" width="9.140625" style="11" customWidth="1"/>
  </cols>
  <sheetData>
    <row r="1" spans="1:26" ht="87.75" customHeight="1">
      <c r="A1" s="198" t="s">
        <v>83</v>
      </c>
      <c r="B1" s="199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18" customHeight="1">
      <c r="A2" s="211" t="s">
        <v>167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</row>
    <row r="3" spans="1:26" s="12" customFormat="1" ht="15.75" customHeight="1">
      <c r="A3" s="201" t="s">
        <v>74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6" s="13" customFormat="1" ht="15.75" customHeight="1">
      <c r="A4" s="202" t="s">
        <v>26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s="14" customFormat="1" ht="21" customHeight="1">
      <c r="A5" s="204" t="s">
        <v>57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6" s="14" customFormat="1" ht="4.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s="76" customFormat="1" ht="18.75" customHeight="1">
      <c r="A7" s="200" t="s">
        <v>302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20" customFormat="1" ht="15" customHeight="1">
      <c r="A9" s="75" t="s">
        <v>77</v>
      </c>
      <c r="B9" s="15"/>
      <c r="C9" s="15"/>
      <c r="D9" s="16"/>
      <c r="E9" s="16"/>
      <c r="F9" s="16"/>
      <c r="G9" s="16"/>
      <c r="H9" s="16"/>
      <c r="I9" s="17"/>
      <c r="J9" s="17"/>
      <c r="K9" s="15"/>
      <c r="L9" s="18"/>
      <c r="M9" s="19"/>
      <c r="O9" s="18"/>
      <c r="P9" s="21"/>
      <c r="R9" s="18"/>
      <c r="S9" s="21"/>
      <c r="Y9" s="61" t="s">
        <v>76</v>
      </c>
      <c r="Z9" s="22"/>
    </row>
    <row r="10" spans="1:26" s="23" customFormat="1" ht="19.5" customHeight="1">
      <c r="A10" s="209" t="s">
        <v>25</v>
      </c>
      <c r="B10" s="207" t="s">
        <v>2</v>
      </c>
      <c r="C10" s="213" t="s">
        <v>12</v>
      </c>
      <c r="D10" s="203" t="s">
        <v>14</v>
      </c>
      <c r="E10" s="203" t="s">
        <v>3</v>
      </c>
      <c r="F10" s="209" t="s">
        <v>13</v>
      </c>
      <c r="G10" s="203" t="s">
        <v>15</v>
      </c>
      <c r="H10" s="203" t="s">
        <v>3</v>
      </c>
      <c r="I10" s="203" t="s">
        <v>4</v>
      </c>
      <c r="J10" s="1"/>
      <c r="K10" s="203" t="s">
        <v>6</v>
      </c>
      <c r="L10" s="206" t="s">
        <v>17</v>
      </c>
      <c r="M10" s="206"/>
      <c r="N10" s="206"/>
      <c r="O10" s="206" t="s">
        <v>18</v>
      </c>
      <c r="P10" s="206"/>
      <c r="Q10" s="206"/>
      <c r="R10" s="206" t="s">
        <v>37</v>
      </c>
      <c r="S10" s="206"/>
      <c r="T10" s="206"/>
      <c r="U10" s="215" t="s">
        <v>19</v>
      </c>
      <c r="V10" s="213" t="s">
        <v>52</v>
      </c>
      <c r="W10" s="209" t="s">
        <v>20</v>
      </c>
      <c r="X10" s="207" t="s">
        <v>39</v>
      </c>
      <c r="Y10" s="208" t="s">
        <v>21</v>
      </c>
      <c r="Z10" s="208" t="s">
        <v>22</v>
      </c>
    </row>
    <row r="11" spans="1:26" s="23" customFormat="1" ht="51" customHeight="1">
      <c r="A11" s="209"/>
      <c r="B11" s="207"/>
      <c r="C11" s="214"/>
      <c r="D11" s="203"/>
      <c r="E11" s="203"/>
      <c r="F11" s="209"/>
      <c r="G11" s="203"/>
      <c r="H11" s="203"/>
      <c r="I11" s="203"/>
      <c r="J11" s="1"/>
      <c r="K11" s="203"/>
      <c r="L11" s="24" t="s">
        <v>23</v>
      </c>
      <c r="M11" s="25" t="s">
        <v>24</v>
      </c>
      <c r="N11" s="26" t="s">
        <v>25</v>
      </c>
      <c r="O11" s="24" t="s">
        <v>23</v>
      </c>
      <c r="P11" s="25" t="s">
        <v>24</v>
      </c>
      <c r="Q11" s="26" t="s">
        <v>25</v>
      </c>
      <c r="R11" s="24" t="s">
        <v>23</v>
      </c>
      <c r="S11" s="25" t="s">
        <v>24</v>
      </c>
      <c r="T11" s="26" t="s">
        <v>25</v>
      </c>
      <c r="U11" s="216"/>
      <c r="V11" s="214"/>
      <c r="W11" s="209"/>
      <c r="X11" s="207"/>
      <c r="Y11" s="208"/>
      <c r="Z11" s="208"/>
    </row>
    <row r="12" spans="1:26" s="73" customFormat="1" ht="42" customHeight="1">
      <c r="A12" s="66">
        <v>1</v>
      </c>
      <c r="B12" s="27"/>
      <c r="C12" s="62"/>
      <c r="D12" s="167" t="s">
        <v>115</v>
      </c>
      <c r="E12" s="168" t="s">
        <v>116</v>
      </c>
      <c r="F12" s="169">
        <v>3</v>
      </c>
      <c r="G12" s="170" t="s">
        <v>117</v>
      </c>
      <c r="H12" s="168" t="s">
        <v>118</v>
      </c>
      <c r="I12" s="169" t="s">
        <v>119</v>
      </c>
      <c r="J12" s="169" t="s">
        <v>120</v>
      </c>
      <c r="K12" s="171" t="s">
        <v>121</v>
      </c>
      <c r="L12" s="67">
        <v>198.5</v>
      </c>
      <c r="M12" s="68">
        <f>L12/3-IF($U12=1,0.5,IF($U12=2,1.5,0))-IF($V12=1,0.5,IF($V12=2,1,0))</f>
        <v>66.16666666666667</v>
      </c>
      <c r="N12" s="69">
        <f>RANK(M12,M$12:M$21,0)</f>
        <v>1</v>
      </c>
      <c r="O12" s="67">
        <v>198.5</v>
      </c>
      <c r="P12" s="68">
        <f>O12/3-IF($U12=1,0.5,IF($U12=2,1.5,0))-IF($V12=1,0.5,IF($V12=2,1,0))</f>
        <v>66.16666666666667</v>
      </c>
      <c r="Q12" s="69">
        <f>RANK(P12,P$12:P$21,0)</f>
        <v>1</v>
      </c>
      <c r="R12" s="67">
        <v>198</v>
      </c>
      <c r="S12" s="68">
        <f>R12/3-IF($U12=1,0.5,IF($U12=2,1.5,0))-IF($V12=1,0.5,IF($V12=2,1,0))</f>
        <v>66</v>
      </c>
      <c r="T12" s="69">
        <f>RANK(S12,S$12:S$21,0)</f>
        <v>2</v>
      </c>
      <c r="U12" s="70"/>
      <c r="V12" s="70"/>
      <c r="W12" s="67">
        <f>L12+O12+R12</f>
        <v>595</v>
      </c>
      <c r="X12" s="71"/>
      <c r="Y12" s="68">
        <f>ROUND(SUM(M12,P12,S12)/3,3)</f>
        <v>66.111</v>
      </c>
      <c r="Z12" s="72" t="s">
        <v>73</v>
      </c>
    </row>
    <row r="13" spans="1:26" s="73" customFormat="1" ht="42" customHeight="1">
      <c r="A13" s="66">
        <v>2</v>
      </c>
      <c r="B13" s="27"/>
      <c r="C13" s="62"/>
      <c r="D13" s="172" t="s">
        <v>122</v>
      </c>
      <c r="E13" s="179" t="s">
        <v>123</v>
      </c>
      <c r="F13" s="180">
        <v>1</v>
      </c>
      <c r="G13" s="178" t="s">
        <v>124</v>
      </c>
      <c r="H13" s="179" t="s">
        <v>125</v>
      </c>
      <c r="I13" s="180" t="s">
        <v>126</v>
      </c>
      <c r="J13" s="180" t="s">
        <v>127</v>
      </c>
      <c r="K13" s="171" t="s">
        <v>128</v>
      </c>
      <c r="L13" s="67">
        <v>195</v>
      </c>
      <c r="M13" s="68">
        <f>L13/3-IF($U13=1,0.5,IF($U13=2,1.5,0))-IF($V13=1,0.5,IF($V13=2,1,0))</f>
        <v>65</v>
      </c>
      <c r="N13" s="69">
        <f>RANK(M13,M$12:M$21,0)</f>
        <v>3</v>
      </c>
      <c r="O13" s="67">
        <v>198.5</v>
      </c>
      <c r="P13" s="68">
        <f>O13/3-IF($U13=1,0.5,IF($U13=2,1.5,0))-IF($V13=1,0.5,IF($V13=2,1,0))</f>
        <v>66.16666666666667</v>
      </c>
      <c r="Q13" s="69">
        <f>RANK(P13,P$12:P$21,0)</f>
        <v>1</v>
      </c>
      <c r="R13" s="67">
        <v>198.5</v>
      </c>
      <c r="S13" s="68">
        <f>R13/3-IF($U13=1,0.5,IF($U13=2,1.5,0))-IF($V13=1,0.5,IF($V13=2,1,0))</f>
        <v>66.16666666666667</v>
      </c>
      <c r="T13" s="69">
        <f>RANK(S13,S$12:S$21,0)</f>
        <v>1</v>
      </c>
      <c r="U13" s="70"/>
      <c r="V13" s="70"/>
      <c r="W13" s="67">
        <f>L13+O13+R13</f>
        <v>592</v>
      </c>
      <c r="X13" s="71"/>
      <c r="Y13" s="68">
        <f>ROUND(SUM(M13,P13,S13)/3,3)</f>
        <v>65.778</v>
      </c>
      <c r="Z13" s="72" t="s">
        <v>73</v>
      </c>
    </row>
    <row r="14" spans="1:26" s="73" customFormat="1" ht="42" customHeight="1">
      <c r="A14" s="66">
        <v>3</v>
      </c>
      <c r="B14" s="27"/>
      <c r="C14" s="62"/>
      <c r="D14" s="186" t="s">
        <v>110</v>
      </c>
      <c r="E14" s="187" t="s">
        <v>111</v>
      </c>
      <c r="F14" s="188">
        <v>2</v>
      </c>
      <c r="G14" s="189" t="s">
        <v>112</v>
      </c>
      <c r="H14" s="187" t="s">
        <v>113</v>
      </c>
      <c r="I14" s="188" t="s">
        <v>114</v>
      </c>
      <c r="J14" s="188" t="s">
        <v>34</v>
      </c>
      <c r="K14" s="171" t="s">
        <v>91</v>
      </c>
      <c r="L14" s="67">
        <v>196</v>
      </c>
      <c r="M14" s="68">
        <f>L14/3-IF($U14=1,0.5,IF($U14=2,1.5,0))-IF($V14=1,0.5,IF($V14=2,1,0))</f>
        <v>65.33333333333333</v>
      </c>
      <c r="N14" s="69">
        <f>RANK(M14,M$12:M$21,0)</f>
        <v>2</v>
      </c>
      <c r="O14" s="67">
        <v>198.5</v>
      </c>
      <c r="P14" s="68">
        <f>O14/3-IF($U14=1,0.5,IF($U14=2,1.5,0))-IF($V14=1,0.5,IF($V14=2,1,0))</f>
        <v>66.16666666666667</v>
      </c>
      <c r="Q14" s="69">
        <f>RANK(P14,P$12:P$21,0)</f>
        <v>1</v>
      </c>
      <c r="R14" s="67">
        <v>195.5</v>
      </c>
      <c r="S14" s="68">
        <f>R14/3-IF($U14=1,0.5,IF($U14=2,1.5,0))-IF($V14=1,0.5,IF($V14=2,1,0))</f>
        <v>65.16666666666667</v>
      </c>
      <c r="T14" s="69">
        <f>RANK(S14,S$12:S$21,0)</f>
        <v>3</v>
      </c>
      <c r="U14" s="70"/>
      <c r="V14" s="70"/>
      <c r="W14" s="67">
        <f>L14+O14+R14</f>
        <v>590</v>
      </c>
      <c r="X14" s="71"/>
      <c r="Y14" s="68">
        <f>ROUND(SUM(M14,P14,S14)/3,3)</f>
        <v>65.556</v>
      </c>
      <c r="Z14" s="72" t="s">
        <v>73</v>
      </c>
    </row>
    <row r="15" spans="1:26" s="73" customFormat="1" ht="42" customHeight="1">
      <c r="A15" s="66">
        <v>4</v>
      </c>
      <c r="B15" s="27"/>
      <c r="C15" s="62"/>
      <c r="D15" s="167" t="s">
        <v>129</v>
      </c>
      <c r="E15" s="168" t="s">
        <v>130</v>
      </c>
      <c r="F15" s="169" t="s">
        <v>8</v>
      </c>
      <c r="G15" s="170" t="s">
        <v>131</v>
      </c>
      <c r="H15" s="168" t="s">
        <v>132</v>
      </c>
      <c r="I15" s="169" t="s">
        <v>133</v>
      </c>
      <c r="J15" s="169"/>
      <c r="K15" s="171" t="s">
        <v>91</v>
      </c>
      <c r="L15" s="67">
        <v>190</v>
      </c>
      <c r="M15" s="68">
        <f>L15/3-IF($U15=1,0.5,IF($U15=2,1.5,0))-IF($V15=1,0.5,IF($V15=2,1,0))</f>
        <v>63.333333333333336</v>
      </c>
      <c r="N15" s="69">
        <f>RANK(M15,M$12:M$21,0)</f>
        <v>4</v>
      </c>
      <c r="O15" s="67">
        <v>191</v>
      </c>
      <c r="P15" s="68">
        <f>O15/3-IF($U15=1,0.5,IF($U15=2,1.5,0))-IF($V15=1,0.5,IF($V15=2,1,0))</f>
        <v>63.666666666666664</v>
      </c>
      <c r="Q15" s="69">
        <f>RANK(P15,P$12:P$21,0)</f>
        <v>5</v>
      </c>
      <c r="R15" s="67">
        <v>187</v>
      </c>
      <c r="S15" s="68">
        <f>R15/3-IF($U15=1,0.5,IF($U15=2,1.5,0))-IF($V15=1,0.5,IF($V15=2,1,0))</f>
        <v>62.333333333333336</v>
      </c>
      <c r="T15" s="69">
        <f>RANK(S15,S$12:S$21,0)</f>
        <v>5</v>
      </c>
      <c r="U15" s="70"/>
      <c r="V15" s="70"/>
      <c r="W15" s="67">
        <f>L15+O15+R15</f>
        <v>568</v>
      </c>
      <c r="X15" s="71"/>
      <c r="Y15" s="68">
        <f>ROUND(SUM(M15,P15,S15)/3,3)</f>
        <v>63.111</v>
      </c>
      <c r="Z15" s="72" t="s">
        <v>73</v>
      </c>
    </row>
    <row r="16" spans="1:26" s="73" customFormat="1" ht="42" customHeight="1">
      <c r="A16" s="66">
        <v>5</v>
      </c>
      <c r="B16" s="27"/>
      <c r="C16" s="62"/>
      <c r="D16" s="173" t="s">
        <v>151</v>
      </c>
      <c r="E16" s="174" t="s">
        <v>152</v>
      </c>
      <c r="F16" s="175" t="s">
        <v>8</v>
      </c>
      <c r="G16" s="189" t="s">
        <v>153</v>
      </c>
      <c r="H16" s="187" t="s">
        <v>154</v>
      </c>
      <c r="I16" s="188" t="s">
        <v>155</v>
      </c>
      <c r="J16" s="175" t="s">
        <v>149</v>
      </c>
      <c r="K16" s="177" t="s">
        <v>156</v>
      </c>
      <c r="L16" s="67">
        <v>181</v>
      </c>
      <c r="M16" s="68">
        <f>L16/3-IF($U16=1,0.5,IF($U16=2,1.5,0))-IF($V16=1,0.5,IF($V16=2,1,0))</f>
        <v>60.333333333333336</v>
      </c>
      <c r="N16" s="69">
        <f>RANK(M16,M$12:M$21,0)</f>
        <v>7</v>
      </c>
      <c r="O16" s="67">
        <v>187.5</v>
      </c>
      <c r="P16" s="68">
        <f>O16/3-IF($U16=1,0.5,IF($U16=2,1.5,0))-IF($V16=1,0.5,IF($V16=2,1,0))</f>
        <v>62.5</v>
      </c>
      <c r="Q16" s="69">
        <f>RANK(P16,P$12:P$21,0)</f>
        <v>7</v>
      </c>
      <c r="R16" s="67">
        <v>190</v>
      </c>
      <c r="S16" s="68">
        <f>R16/3-IF($U16=1,0.5,IF($U16=2,1.5,0))-IF($V16=1,0.5,IF($V16=2,1,0))</f>
        <v>63.333333333333336</v>
      </c>
      <c r="T16" s="69">
        <f>RANK(S16,S$12:S$21,0)</f>
        <v>4</v>
      </c>
      <c r="U16" s="70"/>
      <c r="V16" s="70"/>
      <c r="W16" s="67">
        <f>L16+O16+R16</f>
        <v>558.5</v>
      </c>
      <c r="X16" s="71"/>
      <c r="Y16" s="68">
        <f>ROUND(SUM(M16,P16,S16)/3,3)</f>
        <v>62.056</v>
      </c>
      <c r="Z16" s="72" t="s">
        <v>73</v>
      </c>
    </row>
    <row r="17" spans="1:26" s="73" customFormat="1" ht="42" customHeight="1">
      <c r="A17" s="66">
        <v>6</v>
      </c>
      <c r="B17" s="27"/>
      <c r="C17" s="62"/>
      <c r="D17" s="173" t="s">
        <v>161</v>
      </c>
      <c r="E17" s="174" t="s">
        <v>162</v>
      </c>
      <c r="F17" s="175" t="s">
        <v>8</v>
      </c>
      <c r="G17" s="176" t="s">
        <v>163</v>
      </c>
      <c r="H17" s="174" t="s">
        <v>164</v>
      </c>
      <c r="I17" s="175" t="s">
        <v>165</v>
      </c>
      <c r="J17" s="175" t="s">
        <v>166</v>
      </c>
      <c r="K17" s="177" t="s">
        <v>91</v>
      </c>
      <c r="L17" s="67">
        <v>185.5</v>
      </c>
      <c r="M17" s="68">
        <f>L17/3-IF($U17=1,0.5,IF($U17=2,1.5,0))-IF($V17=1,0.5,IF($V17=2,1,0))</f>
        <v>61.833333333333336</v>
      </c>
      <c r="N17" s="69">
        <f>RANK(M17,M$12:M$21,0)</f>
        <v>5</v>
      </c>
      <c r="O17" s="67">
        <v>188.5</v>
      </c>
      <c r="P17" s="68">
        <f>O17/3-IF($U17=1,0.5,IF($U17=2,1.5,0))-IF($V17=1,0.5,IF($V17=2,1,0))</f>
        <v>62.833333333333336</v>
      </c>
      <c r="Q17" s="69">
        <f>RANK(P17,P$12:P$21,0)</f>
        <v>6</v>
      </c>
      <c r="R17" s="67">
        <v>184</v>
      </c>
      <c r="S17" s="68">
        <f>R17/3-IF($U17=1,0.5,IF($U17=2,1.5,0))-IF($V17=1,0.5,IF($V17=2,1,0))</f>
        <v>61.333333333333336</v>
      </c>
      <c r="T17" s="69">
        <f>RANK(S17,S$12:S$21,0)</f>
        <v>7</v>
      </c>
      <c r="U17" s="70"/>
      <c r="V17" s="70"/>
      <c r="W17" s="67">
        <f>L17+O17+R17</f>
        <v>558</v>
      </c>
      <c r="X17" s="71"/>
      <c r="Y17" s="68">
        <f>ROUND(SUM(M17,P17,S17)/3,3)</f>
        <v>62</v>
      </c>
      <c r="Z17" s="72" t="s">
        <v>73</v>
      </c>
    </row>
    <row r="18" spans="1:26" s="73" customFormat="1" ht="42" customHeight="1">
      <c r="A18" s="66">
        <v>7</v>
      </c>
      <c r="B18" s="27"/>
      <c r="C18" s="62"/>
      <c r="D18" s="173" t="s">
        <v>110</v>
      </c>
      <c r="E18" s="174" t="s">
        <v>111</v>
      </c>
      <c r="F18" s="175">
        <v>2</v>
      </c>
      <c r="G18" s="178" t="s">
        <v>134</v>
      </c>
      <c r="H18" s="179" t="s">
        <v>135</v>
      </c>
      <c r="I18" s="180" t="s">
        <v>136</v>
      </c>
      <c r="J18" s="175" t="s">
        <v>34</v>
      </c>
      <c r="K18" s="177" t="s">
        <v>91</v>
      </c>
      <c r="L18" s="67">
        <v>181</v>
      </c>
      <c r="M18" s="68">
        <f>L18/3-IF($U18=1,0.5,IF($U18=2,1.5,0))-IF($V18=1,0.5,IF($V18=2,1,0))</f>
        <v>60.333333333333336</v>
      </c>
      <c r="N18" s="69">
        <f>RANK(M18,M$12:M$21,0)</f>
        <v>7</v>
      </c>
      <c r="O18" s="67">
        <v>191.5</v>
      </c>
      <c r="P18" s="68">
        <f>O18/3-IF($U18=1,0.5,IF($U18=2,1.5,0))-IF($V18=1,0.5,IF($V18=2,1,0))</f>
        <v>63.833333333333336</v>
      </c>
      <c r="Q18" s="69">
        <f>RANK(P18,P$12:P$21,0)</f>
        <v>4</v>
      </c>
      <c r="R18" s="67">
        <v>184</v>
      </c>
      <c r="S18" s="68">
        <f>R18/3-IF($U18=1,0.5,IF($U18=2,1.5,0))-IF($V18=1,0.5,IF($V18=2,1,0))</f>
        <v>61.333333333333336</v>
      </c>
      <c r="T18" s="69">
        <f>RANK(S18,S$12:S$21,0)</f>
        <v>7</v>
      </c>
      <c r="U18" s="70"/>
      <c r="V18" s="70"/>
      <c r="W18" s="67">
        <f>L18+O18+R18</f>
        <v>556.5</v>
      </c>
      <c r="X18" s="71"/>
      <c r="Y18" s="68">
        <f>ROUND(SUM(M18,P18,S18)/3,3)</f>
        <v>61.833</v>
      </c>
      <c r="Z18" s="72" t="s">
        <v>73</v>
      </c>
    </row>
    <row r="19" spans="1:26" s="73" customFormat="1" ht="42" customHeight="1">
      <c r="A19" s="66">
        <v>8</v>
      </c>
      <c r="B19" s="27"/>
      <c r="C19" s="62"/>
      <c r="D19" s="173" t="s">
        <v>144</v>
      </c>
      <c r="E19" s="174" t="s">
        <v>145</v>
      </c>
      <c r="F19" s="175" t="s">
        <v>8</v>
      </c>
      <c r="G19" s="184" t="s">
        <v>146</v>
      </c>
      <c r="H19" s="182" t="s">
        <v>147</v>
      </c>
      <c r="I19" s="175" t="s">
        <v>148</v>
      </c>
      <c r="J19" s="175" t="s">
        <v>149</v>
      </c>
      <c r="K19" s="177" t="s">
        <v>150</v>
      </c>
      <c r="L19" s="67">
        <v>184.5</v>
      </c>
      <c r="M19" s="68">
        <f>L19/3-IF($U19=1,0.5,IF($U19=2,1.5,0))-IF($V19=1,0.5,IF($V19=2,1,0))</f>
        <v>61.5</v>
      </c>
      <c r="N19" s="69">
        <f>RANK(M19,M$12:M$21,0)</f>
        <v>6</v>
      </c>
      <c r="O19" s="67">
        <v>183</v>
      </c>
      <c r="P19" s="68">
        <f>O19/3-IF($U19=1,0.5,IF($U19=2,1.5,0))-IF($V19=1,0.5,IF($V19=2,1,0))</f>
        <v>61</v>
      </c>
      <c r="Q19" s="69">
        <f>RANK(P19,P$12:P$21,0)</f>
        <v>9</v>
      </c>
      <c r="R19" s="67">
        <v>187</v>
      </c>
      <c r="S19" s="68">
        <f>R19/3-IF($U19=1,0.5,IF($U19=2,1.5,0))-IF($V19=1,0.5,IF($V19=2,1,0))</f>
        <v>62.333333333333336</v>
      </c>
      <c r="T19" s="69">
        <f>RANK(S19,S$12:S$21,0)</f>
        <v>5</v>
      </c>
      <c r="U19" s="70"/>
      <c r="V19" s="70"/>
      <c r="W19" s="67">
        <f>L19+O19+R19</f>
        <v>554.5</v>
      </c>
      <c r="X19" s="71"/>
      <c r="Y19" s="68">
        <f>ROUND(SUM(M19,P19,S19)/3,3)</f>
        <v>61.611</v>
      </c>
      <c r="Z19" s="72" t="s">
        <v>73</v>
      </c>
    </row>
    <row r="20" spans="1:26" s="73" customFormat="1" ht="42" customHeight="1">
      <c r="A20" s="66">
        <v>9</v>
      </c>
      <c r="B20" s="27"/>
      <c r="C20" s="62"/>
      <c r="D20" s="186" t="s">
        <v>137</v>
      </c>
      <c r="E20" s="187" t="s">
        <v>138</v>
      </c>
      <c r="F20" s="188" t="s">
        <v>139</v>
      </c>
      <c r="G20" s="189" t="s">
        <v>140</v>
      </c>
      <c r="H20" s="187" t="s">
        <v>141</v>
      </c>
      <c r="I20" s="188" t="s">
        <v>142</v>
      </c>
      <c r="J20" s="188" t="s">
        <v>90</v>
      </c>
      <c r="K20" s="190" t="s">
        <v>143</v>
      </c>
      <c r="L20" s="67">
        <v>180</v>
      </c>
      <c r="M20" s="68">
        <f>L20/3-IF($U20=1,0.5,IF($U20=2,1.5,0))-IF($V20=1,0.5,IF($V20=2,1,0))</f>
        <v>60</v>
      </c>
      <c r="N20" s="69">
        <f>RANK(M20,M$12:M$21,0)</f>
        <v>9</v>
      </c>
      <c r="O20" s="67">
        <v>182</v>
      </c>
      <c r="P20" s="68">
        <f>O20/3-IF($U20=1,0.5,IF($U20=2,1.5,0))-IF($V20=1,0.5,IF($V20=2,1,0))</f>
        <v>60.666666666666664</v>
      </c>
      <c r="Q20" s="69">
        <f>RANK(P20,P$12:P$21,0)</f>
        <v>10</v>
      </c>
      <c r="R20" s="67">
        <v>182</v>
      </c>
      <c r="S20" s="68">
        <f>R20/3-IF($U20=1,0.5,IF($U20=2,1.5,0))-IF($V20=1,0.5,IF($V20=2,1,0))</f>
        <v>60.666666666666664</v>
      </c>
      <c r="T20" s="69">
        <f>RANK(S20,S$12:S$21,0)</f>
        <v>9</v>
      </c>
      <c r="U20" s="70"/>
      <c r="V20" s="70"/>
      <c r="W20" s="67">
        <f>L20+O20+R20</f>
        <v>544</v>
      </c>
      <c r="X20" s="71"/>
      <c r="Y20" s="68">
        <f>ROUND(SUM(M20,P20,S20)/3,3)</f>
        <v>60.444</v>
      </c>
      <c r="Z20" s="72" t="s">
        <v>73</v>
      </c>
    </row>
    <row r="21" spans="1:26" s="73" customFormat="1" ht="42" customHeight="1">
      <c r="A21" s="66">
        <v>10</v>
      </c>
      <c r="B21" s="27"/>
      <c r="C21" s="62"/>
      <c r="D21" s="186" t="s">
        <v>157</v>
      </c>
      <c r="E21" s="187" t="s">
        <v>158</v>
      </c>
      <c r="F21" s="188" t="s">
        <v>8</v>
      </c>
      <c r="G21" s="189" t="s">
        <v>159</v>
      </c>
      <c r="H21" s="187" t="s">
        <v>88</v>
      </c>
      <c r="I21" s="188" t="s">
        <v>160</v>
      </c>
      <c r="J21" s="188" t="s">
        <v>90</v>
      </c>
      <c r="K21" s="190" t="s">
        <v>121</v>
      </c>
      <c r="L21" s="67">
        <v>173.5</v>
      </c>
      <c r="M21" s="68">
        <f>L21/3-IF($U21=1,0.5,IF($U21=2,1.5,0))-IF($V21=1,0.5,IF($V21=2,1,0))</f>
        <v>57.333333333333336</v>
      </c>
      <c r="N21" s="69">
        <f>RANK(M21,M$12:M$21,0)</f>
        <v>10</v>
      </c>
      <c r="O21" s="67">
        <v>188.5</v>
      </c>
      <c r="P21" s="68">
        <f>O21/3-IF($U21=1,0.5,IF($U21=2,1.5,0))-IF($V21=1,0.5,IF($V21=2,1,0))</f>
        <v>62.333333333333336</v>
      </c>
      <c r="Q21" s="69">
        <f>RANK(P21,P$12:P$21,0)</f>
        <v>8</v>
      </c>
      <c r="R21" s="67">
        <v>182.5</v>
      </c>
      <c r="S21" s="68">
        <f>R21/3-IF($U21=1,0.5,IF($U21=2,1.5,0))-IF($V21=1,0.5,IF($V21=2,1,0))</f>
        <v>60.333333333333336</v>
      </c>
      <c r="T21" s="69">
        <f>RANK(S21,S$12:S$21,0)</f>
        <v>10</v>
      </c>
      <c r="U21" s="70">
        <v>1</v>
      </c>
      <c r="V21" s="70"/>
      <c r="W21" s="67">
        <f>L21+O21+R21</f>
        <v>544.5</v>
      </c>
      <c r="X21" s="71"/>
      <c r="Y21" s="68">
        <f>ROUND(SUM(M21,P21,S21)/3,3)</f>
        <v>60</v>
      </c>
      <c r="Z21" s="72" t="s">
        <v>73</v>
      </c>
    </row>
    <row r="22" spans="1:26" s="28" customFormat="1" ht="49.5" customHeight="1">
      <c r="A22" s="29"/>
      <c r="B22" s="30"/>
      <c r="C22" s="31"/>
      <c r="D22" s="40"/>
      <c r="E22" s="6"/>
      <c r="F22" s="7"/>
      <c r="G22" s="8"/>
      <c r="H22" s="41"/>
      <c r="I22" s="42"/>
      <c r="J22" s="7"/>
      <c r="K22" s="9"/>
      <c r="L22" s="32"/>
      <c r="M22" s="33"/>
      <c r="N22" s="34"/>
      <c r="O22" s="32"/>
      <c r="P22" s="33"/>
      <c r="Q22" s="34"/>
      <c r="R22" s="32"/>
      <c r="S22" s="33"/>
      <c r="T22" s="34"/>
      <c r="U22" s="34"/>
      <c r="V22" s="34"/>
      <c r="W22" s="32"/>
      <c r="X22" s="35"/>
      <c r="Y22" s="33"/>
      <c r="Z22" s="36"/>
    </row>
    <row r="23" spans="1:22" s="100" customFormat="1" ht="18.75" customHeight="1">
      <c r="A23" s="99"/>
      <c r="D23" s="252" t="s">
        <v>16</v>
      </c>
      <c r="E23" s="252"/>
      <c r="F23" s="252"/>
      <c r="G23" s="252"/>
      <c r="H23" s="253" t="s">
        <v>79</v>
      </c>
      <c r="I23" s="260"/>
      <c r="J23" s="250"/>
      <c r="K23" s="261"/>
      <c r="L23" s="147"/>
      <c r="M23" s="116"/>
      <c r="N23" s="116"/>
      <c r="O23" s="117"/>
      <c r="P23" s="117"/>
      <c r="Q23" s="117"/>
      <c r="R23" s="117"/>
      <c r="S23" s="117"/>
      <c r="T23" s="117"/>
      <c r="U23" s="112"/>
      <c r="V23" s="112"/>
    </row>
    <row r="24" spans="1:22" s="100" customFormat="1" ht="42" customHeight="1">
      <c r="A24" s="99"/>
      <c r="D24" s="252"/>
      <c r="E24" s="252"/>
      <c r="F24" s="252"/>
      <c r="G24" s="252"/>
      <c r="H24" s="253"/>
      <c r="I24" s="260"/>
      <c r="J24" s="250"/>
      <c r="K24" s="261"/>
      <c r="L24" s="147"/>
      <c r="M24" s="116"/>
      <c r="N24" s="116"/>
      <c r="O24" s="117"/>
      <c r="P24" s="117"/>
      <c r="Q24" s="117"/>
      <c r="R24" s="117"/>
      <c r="S24" s="117"/>
      <c r="T24" s="117"/>
      <c r="U24" s="112"/>
      <c r="V24" s="112"/>
    </row>
    <row r="25" spans="1:22" s="100" customFormat="1" ht="18.75" customHeight="1">
      <c r="A25" s="99"/>
      <c r="D25" s="252" t="s">
        <v>9</v>
      </c>
      <c r="E25" s="252"/>
      <c r="F25" s="252"/>
      <c r="G25" s="252"/>
      <c r="H25" s="253" t="s">
        <v>80</v>
      </c>
      <c r="I25" s="260"/>
      <c r="J25" s="250"/>
      <c r="K25" s="261"/>
      <c r="L25" s="147"/>
      <c r="M25" s="116"/>
      <c r="N25" s="116"/>
      <c r="O25" s="117"/>
      <c r="P25" s="117"/>
      <c r="Q25" s="117"/>
      <c r="R25" s="117"/>
      <c r="S25" s="117"/>
      <c r="T25" s="117"/>
      <c r="U25" s="112"/>
      <c r="V25" s="112"/>
    </row>
  </sheetData>
  <sheetProtection/>
  <mergeCells count="26">
    <mergeCell ref="K10:K11"/>
    <mergeCell ref="L10:N10"/>
    <mergeCell ref="O10:Q10"/>
    <mergeCell ref="R10:T10"/>
    <mergeCell ref="U10:U11"/>
    <mergeCell ref="V10:V11"/>
    <mergeCell ref="W10:W11"/>
    <mergeCell ref="X10:X11"/>
    <mergeCell ref="A5:Z5"/>
    <mergeCell ref="A6:Z6"/>
    <mergeCell ref="A7:Z7"/>
    <mergeCell ref="A10:A11"/>
    <mergeCell ref="B10:B11"/>
    <mergeCell ref="C10:C11"/>
    <mergeCell ref="Y10:Y11"/>
    <mergeCell ref="Z10:Z11"/>
    <mergeCell ref="D10:D11"/>
    <mergeCell ref="E10:E11"/>
    <mergeCell ref="F10:F11"/>
    <mergeCell ref="G10:G11"/>
    <mergeCell ref="A1:Z1"/>
    <mergeCell ref="A2:Z2"/>
    <mergeCell ref="A3:Z3"/>
    <mergeCell ref="A4:Z4"/>
    <mergeCell ref="H10:H11"/>
    <mergeCell ref="I10:I11"/>
  </mergeCells>
  <printOptions/>
  <pageMargins left="0.5905511811023623" right="0.5118110236220472" top="0.2755905511811024" bottom="0.15748031496062992" header="0.4724409448818898" footer="0.1574803149606299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Normal="60" zoomScaleSheetLayoutView="100" zoomScalePageLayoutView="0" workbookViewId="0" topLeftCell="A7">
      <selection activeCell="A12" sqref="A12:IV12"/>
    </sheetView>
  </sheetViews>
  <sheetFormatPr defaultColWidth="9.140625" defaultRowHeight="12.75"/>
  <cols>
    <col min="1" max="1" width="5.57421875" style="11" customWidth="1"/>
    <col min="2" max="3" width="4.7109375" style="11" hidden="1" customWidth="1"/>
    <col min="4" max="4" width="19.00390625" style="11" customWidth="1"/>
    <col min="5" max="5" width="10.421875" style="11" customWidth="1"/>
    <col min="6" max="6" width="5.8515625" style="11" customWidth="1"/>
    <col min="7" max="7" width="35.28125" style="11" customWidth="1"/>
    <col min="8" max="8" width="13.421875" style="11" customWidth="1"/>
    <col min="9" max="9" width="16.57421875" style="11" customWidth="1"/>
    <col min="10" max="10" width="12.7109375" style="11" hidden="1" customWidth="1"/>
    <col min="11" max="11" width="23.8515625" style="11" customWidth="1"/>
    <col min="12" max="12" width="8.00390625" style="38" customWidth="1"/>
    <col min="13" max="13" width="10.57421875" style="39" customWidth="1"/>
    <col min="14" max="14" width="6.8515625" style="11" customWidth="1"/>
    <col min="15" max="15" width="6.8515625" style="38" customWidth="1"/>
    <col min="16" max="16" width="6.8515625" style="39" customWidth="1"/>
    <col min="17" max="17" width="6.8515625" style="11" customWidth="1"/>
    <col min="18" max="18" width="6.8515625" style="38" customWidth="1"/>
    <col min="19" max="19" width="8.7109375" style="39" customWidth="1"/>
    <col min="20" max="20" width="10.57421875" style="11" customWidth="1"/>
    <col min="21" max="21" width="5.7109375" style="11" customWidth="1"/>
    <col min="22" max="23" width="4.421875" style="11" customWidth="1"/>
    <col min="24" max="24" width="4.421875" style="11" hidden="1" customWidth="1"/>
    <col min="25" max="25" width="4.421875" style="39" hidden="1" customWidth="1"/>
    <col min="26" max="26" width="11.57421875" style="11" customWidth="1"/>
    <col min="27" max="27" width="8.421875" style="11" customWidth="1"/>
    <col min="28" max="16384" width="9.140625" style="11" customWidth="1"/>
  </cols>
  <sheetData>
    <row r="1" spans="1:27" ht="80.25" customHeight="1">
      <c r="A1" s="198" t="s">
        <v>83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27" ht="18" customHeight="1">
      <c r="A2" s="234" t="s">
        <v>234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</row>
    <row r="3" spans="1:27" s="12" customFormat="1" ht="15.75" customHeight="1">
      <c r="A3" s="201" t="s">
        <v>233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s="13" customFormat="1" ht="23.25" customHeight="1">
      <c r="A4" s="202" t="s">
        <v>26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</row>
    <row r="5" spans="1:27" s="14" customFormat="1" ht="27" customHeight="1">
      <c r="A5" s="204" t="s">
        <v>51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</row>
    <row r="6" spans="1:27" s="86" customFormat="1" ht="18.75" customHeight="1">
      <c r="A6" s="229" t="s">
        <v>301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</row>
    <row r="7" spans="1:26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20" customFormat="1" ht="15" customHeight="1">
      <c r="A8" s="75" t="s">
        <v>77</v>
      </c>
      <c r="B8" s="15"/>
      <c r="C8" s="15"/>
      <c r="D8" s="16"/>
      <c r="E8" s="16"/>
      <c r="F8" s="16"/>
      <c r="G8" s="16"/>
      <c r="H8" s="16"/>
      <c r="I8" s="17"/>
      <c r="J8" s="17"/>
      <c r="K8" s="15"/>
      <c r="L8" s="18"/>
      <c r="M8" s="19"/>
      <c r="O8" s="18"/>
      <c r="P8" s="21"/>
      <c r="R8" s="18"/>
      <c r="S8" s="21"/>
      <c r="Y8" s="61"/>
      <c r="Z8" s="61" t="s">
        <v>76</v>
      </c>
    </row>
    <row r="9" spans="1:27" ht="19.5" customHeight="1">
      <c r="A9" s="220" t="s">
        <v>25</v>
      </c>
      <c r="B9" s="217" t="s">
        <v>43</v>
      </c>
      <c r="C9" s="230" t="s">
        <v>12</v>
      </c>
      <c r="D9" s="219" t="s">
        <v>14</v>
      </c>
      <c r="E9" s="219" t="s">
        <v>3</v>
      </c>
      <c r="F9" s="220" t="s">
        <v>13</v>
      </c>
      <c r="G9" s="219" t="s">
        <v>15</v>
      </c>
      <c r="H9" s="219" t="s">
        <v>3</v>
      </c>
      <c r="I9" s="219" t="s">
        <v>4</v>
      </c>
      <c r="J9" s="104"/>
      <c r="K9" s="219" t="s">
        <v>6</v>
      </c>
      <c r="L9" s="228" t="s">
        <v>40</v>
      </c>
      <c r="M9" s="228"/>
      <c r="N9" s="228"/>
      <c r="O9" s="221" t="s">
        <v>37</v>
      </c>
      <c r="P9" s="222"/>
      <c r="Q9" s="222"/>
      <c r="R9" s="222"/>
      <c r="S9" s="222"/>
      <c r="T9" s="222"/>
      <c r="U9" s="223"/>
      <c r="V9" s="217" t="s">
        <v>19</v>
      </c>
      <c r="W9" s="225" t="s">
        <v>52</v>
      </c>
      <c r="X9" s="220"/>
      <c r="Y9" s="217" t="s">
        <v>44</v>
      </c>
      <c r="Z9" s="218" t="s">
        <v>21</v>
      </c>
      <c r="AA9" s="218" t="s">
        <v>22</v>
      </c>
    </row>
    <row r="10" spans="1:27" ht="19.5" customHeight="1">
      <c r="A10" s="220"/>
      <c r="B10" s="217"/>
      <c r="C10" s="231"/>
      <c r="D10" s="219"/>
      <c r="E10" s="219"/>
      <c r="F10" s="220"/>
      <c r="G10" s="219"/>
      <c r="H10" s="219"/>
      <c r="I10" s="219"/>
      <c r="J10" s="104"/>
      <c r="K10" s="219"/>
      <c r="L10" s="228" t="s">
        <v>45</v>
      </c>
      <c r="M10" s="228"/>
      <c r="N10" s="228"/>
      <c r="O10" s="221" t="s">
        <v>46</v>
      </c>
      <c r="P10" s="222"/>
      <c r="Q10" s="222"/>
      <c r="R10" s="222"/>
      <c r="S10" s="222"/>
      <c r="T10" s="222"/>
      <c r="U10" s="223"/>
      <c r="V10" s="224"/>
      <c r="W10" s="226"/>
      <c r="X10" s="220"/>
      <c r="Y10" s="217"/>
      <c r="Z10" s="218"/>
      <c r="AA10" s="218"/>
    </row>
    <row r="11" spans="1:27" ht="83.25" customHeight="1">
      <c r="A11" s="220"/>
      <c r="B11" s="217"/>
      <c r="C11" s="232"/>
      <c r="D11" s="219"/>
      <c r="E11" s="219"/>
      <c r="F11" s="220"/>
      <c r="G11" s="219"/>
      <c r="H11" s="219"/>
      <c r="I11" s="219"/>
      <c r="J11" s="104"/>
      <c r="K11" s="219"/>
      <c r="L11" s="87" t="s">
        <v>23</v>
      </c>
      <c r="M11" s="88" t="s">
        <v>24</v>
      </c>
      <c r="N11" s="87" t="s">
        <v>25</v>
      </c>
      <c r="O11" s="89" t="s">
        <v>47</v>
      </c>
      <c r="P11" s="89" t="s">
        <v>48</v>
      </c>
      <c r="Q11" s="89" t="s">
        <v>49</v>
      </c>
      <c r="R11" s="89" t="s">
        <v>50</v>
      </c>
      <c r="S11" s="88" t="s">
        <v>23</v>
      </c>
      <c r="T11" s="87" t="s">
        <v>24</v>
      </c>
      <c r="U11" s="87" t="s">
        <v>25</v>
      </c>
      <c r="V11" s="217"/>
      <c r="W11" s="227"/>
      <c r="X11" s="220"/>
      <c r="Y11" s="217"/>
      <c r="Z11" s="218"/>
      <c r="AA11" s="218"/>
    </row>
    <row r="12" spans="1:27" s="97" customFormat="1" ht="39" customHeight="1">
      <c r="A12" s="262" t="s">
        <v>236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48"/>
    </row>
    <row r="13" spans="1:27" s="97" customFormat="1" ht="39" customHeight="1">
      <c r="A13" s="90">
        <v>1</v>
      </c>
      <c r="B13" s="91"/>
      <c r="C13" s="62"/>
      <c r="D13" s="264" t="s">
        <v>200</v>
      </c>
      <c r="E13" s="265" t="s">
        <v>201</v>
      </c>
      <c r="F13" s="266" t="s">
        <v>139</v>
      </c>
      <c r="G13" s="267" t="s">
        <v>202</v>
      </c>
      <c r="H13" s="265" t="s">
        <v>177</v>
      </c>
      <c r="I13" s="266" t="s">
        <v>203</v>
      </c>
      <c r="J13" s="266" t="s">
        <v>203</v>
      </c>
      <c r="K13" s="268" t="s">
        <v>204</v>
      </c>
      <c r="L13" s="92">
        <v>152.5</v>
      </c>
      <c r="M13" s="93">
        <f>L13/2.2-IF($W13=1,0.5,IF($W13=2,1,0))</f>
        <v>68.81818181818181</v>
      </c>
      <c r="N13" s="69">
        <f>RANK(M13,M$13:M$16,0)</f>
        <v>2</v>
      </c>
      <c r="O13" s="94">
        <v>7.2</v>
      </c>
      <c r="P13" s="94">
        <v>7</v>
      </c>
      <c r="Q13" s="94">
        <v>7.1</v>
      </c>
      <c r="R13" s="94">
        <v>7.3</v>
      </c>
      <c r="S13" s="92">
        <f>O13+P13+Q13+R13</f>
        <v>28.599999999999998</v>
      </c>
      <c r="T13" s="93">
        <f>S13/0.4-IF($W13=1,0.5,IF($W13=2,1,0))</f>
        <v>70.99999999999999</v>
      </c>
      <c r="U13" s="69">
        <f>RANK(T13,T$13:T$16,0)</f>
        <v>1</v>
      </c>
      <c r="V13" s="95"/>
      <c r="W13" s="95">
        <v>1</v>
      </c>
      <c r="X13" s="96"/>
      <c r="Y13" s="96"/>
      <c r="Z13" s="93">
        <f>(M13+T13)/2-IF($V13=1,0.5,IF($V13=2,1.5,0))</f>
        <v>69.9090909090909</v>
      </c>
      <c r="AA13" s="98" t="s">
        <v>73</v>
      </c>
    </row>
    <row r="14" spans="1:27" s="97" customFormat="1" ht="39" customHeight="1">
      <c r="A14" s="90">
        <v>2</v>
      </c>
      <c r="B14" s="91"/>
      <c r="C14" s="62"/>
      <c r="D14" s="303" t="s">
        <v>210</v>
      </c>
      <c r="E14" s="285" t="s">
        <v>211</v>
      </c>
      <c r="F14" s="286">
        <v>2</v>
      </c>
      <c r="G14" s="287" t="s">
        <v>212</v>
      </c>
      <c r="H14" s="285" t="s">
        <v>213</v>
      </c>
      <c r="I14" s="286" t="s">
        <v>214</v>
      </c>
      <c r="J14" s="286" t="s">
        <v>214</v>
      </c>
      <c r="K14" s="288" t="s">
        <v>215</v>
      </c>
      <c r="L14" s="92">
        <v>149</v>
      </c>
      <c r="M14" s="93">
        <f>L14/2.2-IF($W14=1,0.5,IF($W14=2,1,0))</f>
        <v>67.72727272727272</v>
      </c>
      <c r="N14" s="69">
        <f>RANK(M14,M$13:M$16,0)</f>
        <v>3</v>
      </c>
      <c r="O14" s="94">
        <v>7</v>
      </c>
      <c r="P14" s="94">
        <v>6.8</v>
      </c>
      <c r="Q14" s="94">
        <v>6.9</v>
      </c>
      <c r="R14" s="94">
        <v>7</v>
      </c>
      <c r="S14" s="92">
        <f>O14+P14+Q14+R14</f>
        <v>27.700000000000003</v>
      </c>
      <c r="T14" s="93">
        <f>S14/0.4-IF($W14=1,0.5,IF($W14=2,1,0))</f>
        <v>69.25</v>
      </c>
      <c r="U14" s="69">
        <f>RANK(T14,T$13:T$16,0)</f>
        <v>2</v>
      </c>
      <c r="V14" s="95"/>
      <c r="W14" s="95"/>
      <c r="X14" s="96"/>
      <c r="Y14" s="96"/>
      <c r="Z14" s="93">
        <f>(M14+T14)/2-IF($V14=1,0.5,IF($V14=2,1.5,0))</f>
        <v>68.48863636363636</v>
      </c>
      <c r="AA14" s="98" t="s">
        <v>73</v>
      </c>
    </row>
    <row r="15" spans="1:27" s="97" customFormat="1" ht="39" customHeight="1">
      <c r="A15" s="90">
        <v>3</v>
      </c>
      <c r="B15" s="91"/>
      <c r="C15" s="62"/>
      <c r="D15" s="284" t="s">
        <v>183</v>
      </c>
      <c r="E15" s="285" t="s">
        <v>184</v>
      </c>
      <c r="F15" s="286" t="s">
        <v>8</v>
      </c>
      <c r="G15" s="287" t="s">
        <v>185</v>
      </c>
      <c r="H15" s="285" t="s">
        <v>186</v>
      </c>
      <c r="I15" s="286" t="s">
        <v>187</v>
      </c>
      <c r="J15" s="286" t="s">
        <v>188</v>
      </c>
      <c r="K15" s="273" t="s">
        <v>189</v>
      </c>
      <c r="L15" s="92">
        <v>152</v>
      </c>
      <c r="M15" s="93">
        <f>L15/2.2-IF($W15=1,0.5,IF($W15=2,1,0))</f>
        <v>69.09090909090908</v>
      </c>
      <c r="N15" s="69">
        <f>RANK(M15,M$13:M$16,0)</f>
        <v>1</v>
      </c>
      <c r="O15" s="94">
        <v>6.6</v>
      </c>
      <c r="P15" s="94">
        <v>6.7</v>
      </c>
      <c r="Q15" s="94">
        <v>7</v>
      </c>
      <c r="R15" s="94">
        <v>6.8</v>
      </c>
      <c r="S15" s="92">
        <f>O15+P15+Q15+R15</f>
        <v>27.1</v>
      </c>
      <c r="T15" s="93">
        <f>S15/0.4-IF($W15=1,0.5,IF($W15=2,1,0))</f>
        <v>67.75</v>
      </c>
      <c r="U15" s="69">
        <f>RANK(T15,T$13:T$16,0)</f>
        <v>3</v>
      </c>
      <c r="V15" s="95"/>
      <c r="W15" s="95"/>
      <c r="X15" s="96"/>
      <c r="Y15" s="96"/>
      <c r="Z15" s="93">
        <f>(M15+T15)/2-IF($V15=1,0.5,IF($V15=2,1.5,0))</f>
        <v>68.42045454545453</v>
      </c>
      <c r="AA15" s="98" t="s">
        <v>73</v>
      </c>
    </row>
    <row r="16" spans="1:27" s="97" customFormat="1" ht="39" customHeight="1">
      <c r="A16" s="90">
        <v>4</v>
      </c>
      <c r="B16" s="91"/>
      <c r="C16" s="62"/>
      <c r="D16" s="284" t="s">
        <v>205</v>
      </c>
      <c r="E16" s="270" t="s">
        <v>206</v>
      </c>
      <c r="F16" s="271" t="s">
        <v>8</v>
      </c>
      <c r="G16" s="272" t="s">
        <v>207</v>
      </c>
      <c r="H16" s="270" t="s">
        <v>208</v>
      </c>
      <c r="I16" s="271" t="s">
        <v>209</v>
      </c>
      <c r="J16" s="271" t="s">
        <v>119</v>
      </c>
      <c r="K16" s="273" t="s">
        <v>121</v>
      </c>
      <c r="L16" s="92">
        <v>147</v>
      </c>
      <c r="M16" s="93">
        <f>L16/2.2-IF($W16=1,0.5,IF($W16=2,1,0))</f>
        <v>66.81818181818181</v>
      </c>
      <c r="N16" s="69">
        <f>RANK(M16,M$13:M$16,0)</f>
        <v>4</v>
      </c>
      <c r="O16" s="94">
        <v>6.4</v>
      </c>
      <c r="P16" s="94">
        <v>6.3</v>
      </c>
      <c r="Q16" s="94">
        <v>6.6</v>
      </c>
      <c r="R16" s="94">
        <v>6.5</v>
      </c>
      <c r="S16" s="92">
        <f>O16+P16+Q16+R16</f>
        <v>25.799999999999997</v>
      </c>
      <c r="T16" s="93">
        <f>S16/0.4-IF($W16=1,0.5,IF($W16=2,1,0))</f>
        <v>64.49999999999999</v>
      </c>
      <c r="U16" s="69">
        <f>RANK(T16,T$13:T$16,0)</f>
        <v>4</v>
      </c>
      <c r="V16" s="95"/>
      <c r="W16" s="95"/>
      <c r="X16" s="96"/>
      <c r="Y16" s="96"/>
      <c r="Z16" s="93">
        <f>(M16+T16)/2-IF($V16=1,0.5,IF($V16=2,1.5,0))</f>
        <v>65.6590909090909</v>
      </c>
      <c r="AA16" s="98" t="s">
        <v>73</v>
      </c>
    </row>
    <row r="17" spans="1:27" s="97" customFormat="1" ht="39" customHeight="1">
      <c r="A17" s="262" t="s">
        <v>235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48"/>
    </row>
    <row r="18" spans="1:27" s="97" customFormat="1" ht="39" customHeight="1">
      <c r="A18" s="90">
        <v>1</v>
      </c>
      <c r="B18" s="91"/>
      <c r="C18" s="62"/>
      <c r="D18" s="269" t="s">
        <v>190</v>
      </c>
      <c r="E18" s="270"/>
      <c r="F18" s="271" t="s">
        <v>8</v>
      </c>
      <c r="G18" s="272" t="s">
        <v>191</v>
      </c>
      <c r="H18" s="270" t="s">
        <v>192</v>
      </c>
      <c r="I18" s="271" t="s">
        <v>193</v>
      </c>
      <c r="J18" s="271" t="s">
        <v>194</v>
      </c>
      <c r="K18" s="273" t="s">
        <v>195</v>
      </c>
      <c r="L18" s="92">
        <v>151</v>
      </c>
      <c r="M18" s="93">
        <f>L18/2.2-IF($W18=1,0.5,IF($W18=2,1,0))</f>
        <v>68.63636363636363</v>
      </c>
      <c r="N18" s="69">
        <f>RANK(M18,M$18:M$23,0)</f>
        <v>1</v>
      </c>
      <c r="O18" s="94">
        <v>6.5</v>
      </c>
      <c r="P18" s="94">
        <v>6.7</v>
      </c>
      <c r="Q18" s="94">
        <v>7</v>
      </c>
      <c r="R18" s="94">
        <v>6.8</v>
      </c>
      <c r="S18" s="92">
        <f>O18+P18+Q18+R18</f>
        <v>27</v>
      </c>
      <c r="T18" s="93">
        <f>S18/0.4-IF($W18=1,0.5,IF($W18=2,1,0))</f>
        <v>67.5</v>
      </c>
      <c r="U18" s="69">
        <f>RANK(T18,T$18:T$23,0)</f>
        <v>1</v>
      </c>
      <c r="V18" s="95"/>
      <c r="W18" s="95"/>
      <c r="X18" s="96"/>
      <c r="Y18" s="96"/>
      <c r="Z18" s="93">
        <f>(M18+T18)/2-IF($V18=1,0.5,IF($V18=2,1.5,0))</f>
        <v>68.06818181818181</v>
      </c>
      <c r="AA18" s="98" t="s">
        <v>73</v>
      </c>
    </row>
    <row r="19" spans="1:27" s="97" customFormat="1" ht="39" customHeight="1">
      <c r="A19" s="90">
        <v>2</v>
      </c>
      <c r="B19" s="91"/>
      <c r="C19" s="62"/>
      <c r="D19" s="289" t="s">
        <v>176</v>
      </c>
      <c r="E19" s="290" t="s">
        <v>177</v>
      </c>
      <c r="F19" s="291" t="s">
        <v>8</v>
      </c>
      <c r="G19" s="292" t="s">
        <v>178</v>
      </c>
      <c r="H19" s="290" t="s">
        <v>171</v>
      </c>
      <c r="I19" s="291" t="s">
        <v>172</v>
      </c>
      <c r="J19" s="291" t="s">
        <v>34</v>
      </c>
      <c r="K19" s="293" t="s">
        <v>173</v>
      </c>
      <c r="L19" s="92">
        <v>149.5</v>
      </c>
      <c r="M19" s="93">
        <f>L19/2.2-IF($W19=1,0.5,IF($W19=2,1,0))</f>
        <v>67.95454545454545</v>
      </c>
      <c r="N19" s="69">
        <f>RANK(M19,M$18:M$23,0)</f>
        <v>2</v>
      </c>
      <c r="O19" s="94">
        <v>6.4</v>
      </c>
      <c r="P19" s="94">
        <v>6.3</v>
      </c>
      <c r="Q19" s="94">
        <v>6.7</v>
      </c>
      <c r="R19" s="94">
        <v>6.5</v>
      </c>
      <c r="S19" s="92">
        <f>O19+P19+Q19+R19</f>
        <v>25.9</v>
      </c>
      <c r="T19" s="93">
        <f>S19/0.4-IF($W19=1,0.5,IF($W19=2,1,0))</f>
        <v>64.74999999999999</v>
      </c>
      <c r="U19" s="69">
        <f>RANK(T19,T$18:T$23,0)</f>
        <v>2</v>
      </c>
      <c r="V19" s="95"/>
      <c r="W19" s="95"/>
      <c r="X19" s="96"/>
      <c r="Y19" s="96"/>
      <c r="Z19" s="93">
        <f>(M19+T19)/2-IF($V19=1,0.5,IF($V19=2,1.5,0))</f>
        <v>66.35227272727272</v>
      </c>
      <c r="AA19" s="98" t="s">
        <v>73</v>
      </c>
    </row>
    <row r="20" spans="1:27" s="97" customFormat="1" ht="39" customHeight="1">
      <c r="A20" s="90" t="s">
        <v>237</v>
      </c>
      <c r="B20" s="91"/>
      <c r="C20" s="62"/>
      <c r="D20" s="289" t="s">
        <v>216</v>
      </c>
      <c r="E20" s="290"/>
      <c r="F20" s="291" t="s">
        <v>8</v>
      </c>
      <c r="G20" s="292" t="s">
        <v>217</v>
      </c>
      <c r="H20" s="290" t="s">
        <v>218</v>
      </c>
      <c r="I20" s="291" t="s">
        <v>219</v>
      </c>
      <c r="J20" s="291" t="s">
        <v>188</v>
      </c>
      <c r="K20" s="293" t="s">
        <v>91</v>
      </c>
      <c r="L20" s="92">
        <v>141</v>
      </c>
      <c r="M20" s="93">
        <f>L20/2.2-IF($W20=1,0.5,IF($W20=2,1,0))</f>
        <v>64.09090909090908</v>
      </c>
      <c r="N20" s="69">
        <f>RANK(M20,M$18:M$23,0)</f>
        <v>3</v>
      </c>
      <c r="O20" s="94">
        <v>6.4</v>
      </c>
      <c r="P20" s="94">
        <v>6.1</v>
      </c>
      <c r="Q20" s="94">
        <v>6.5</v>
      </c>
      <c r="R20" s="94">
        <v>6.3</v>
      </c>
      <c r="S20" s="92">
        <f>O20+P20+Q20+R20</f>
        <v>25.3</v>
      </c>
      <c r="T20" s="93">
        <f>S20/0.4-IF($W20=1,0.5,IF($W20=2,1,0))</f>
        <v>63.25</v>
      </c>
      <c r="U20" s="69">
        <f>RANK(T20,T$18:T$23,0)</f>
        <v>3</v>
      </c>
      <c r="V20" s="95"/>
      <c r="W20" s="95"/>
      <c r="X20" s="96"/>
      <c r="Y20" s="96"/>
      <c r="Z20" s="93">
        <f>(M20+T20)/2-IF($V20=1,0.5,IF($V20=2,1.5,0))</f>
        <v>63.67045454545454</v>
      </c>
      <c r="AA20" s="98" t="s">
        <v>73</v>
      </c>
    </row>
    <row r="21" spans="1:27" s="97" customFormat="1" ht="39" customHeight="1">
      <c r="A21" s="90">
        <v>3</v>
      </c>
      <c r="B21" s="91"/>
      <c r="C21" s="62"/>
      <c r="D21" s="274" t="s">
        <v>196</v>
      </c>
      <c r="E21" s="275"/>
      <c r="F21" s="276" t="s">
        <v>8</v>
      </c>
      <c r="G21" s="277" t="s">
        <v>197</v>
      </c>
      <c r="H21" s="275" t="s">
        <v>198</v>
      </c>
      <c r="I21" s="276" t="s">
        <v>155</v>
      </c>
      <c r="J21" s="276" t="s">
        <v>149</v>
      </c>
      <c r="K21" s="278" t="s">
        <v>199</v>
      </c>
      <c r="L21" s="92">
        <v>137.5</v>
      </c>
      <c r="M21" s="93">
        <f>L21/2.2-IF($W21=1,0.5,IF($W21=2,1,0))</f>
        <v>62.49999999999999</v>
      </c>
      <c r="N21" s="69">
        <f>RANK(M21,M$18:M$23,0)</f>
        <v>4</v>
      </c>
      <c r="O21" s="94">
        <v>5.8</v>
      </c>
      <c r="P21" s="94">
        <v>6.1</v>
      </c>
      <c r="Q21" s="94">
        <v>6.5</v>
      </c>
      <c r="R21" s="94">
        <v>6</v>
      </c>
      <c r="S21" s="92">
        <f>O21+P21+Q21+R21</f>
        <v>24.4</v>
      </c>
      <c r="T21" s="93">
        <f>S21/0.4-IF($W21=1,0.5,IF($W21=2,1,0))</f>
        <v>60.99999999999999</v>
      </c>
      <c r="U21" s="69">
        <f>RANK(T21,T$18:T$23,0)</f>
        <v>4</v>
      </c>
      <c r="V21" s="95"/>
      <c r="W21" s="95"/>
      <c r="X21" s="96"/>
      <c r="Y21" s="96"/>
      <c r="Z21" s="93">
        <f>(M21+T21)/2-IF($V21=1,0.5,IF($V21=2,1.5,0))</f>
        <v>61.74999999999999</v>
      </c>
      <c r="AA21" s="98" t="s">
        <v>73</v>
      </c>
    </row>
    <row r="22" spans="1:27" s="97" customFormat="1" ht="39" customHeight="1">
      <c r="A22" s="90">
        <v>4</v>
      </c>
      <c r="B22" s="91"/>
      <c r="C22" s="62"/>
      <c r="D22" s="294" t="s">
        <v>179</v>
      </c>
      <c r="E22" s="295" t="s">
        <v>177</v>
      </c>
      <c r="F22" s="296" t="s">
        <v>8</v>
      </c>
      <c r="G22" s="297" t="s">
        <v>180</v>
      </c>
      <c r="H22" s="295" t="s">
        <v>181</v>
      </c>
      <c r="I22" s="296" t="s">
        <v>182</v>
      </c>
      <c r="J22" s="296" t="s">
        <v>119</v>
      </c>
      <c r="K22" s="278" t="s">
        <v>121</v>
      </c>
      <c r="L22" s="92">
        <v>134</v>
      </c>
      <c r="M22" s="93">
        <f>L22/2.2-IF($W22=1,0.5,IF($W22=2,1,0))</f>
        <v>60.90909090909091</v>
      </c>
      <c r="N22" s="69">
        <f>RANK(M22,M$18:M$23,0)</f>
        <v>5</v>
      </c>
      <c r="O22" s="94">
        <v>6.4</v>
      </c>
      <c r="P22" s="94">
        <v>6</v>
      </c>
      <c r="Q22" s="94">
        <v>5.7</v>
      </c>
      <c r="R22" s="94">
        <v>6.2</v>
      </c>
      <c r="S22" s="92">
        <f>O22+P22+Q22+R22</f>
        <v>24.3</v>
      </c>
      <c r="T22" s="93">
        <f>S22/0.4-IF($W22=1,0.5,IF($W22=2,1,0))</f>
        <v>60.75</v>
      </c>
      <c r="U22" s="69">
        <f>RANK(T22,T$18:T$23,0)</f>
        <v>5</v>
      </c>
      <c r="V22" s="95"/>
      <c r="W22" s="95"/>
      <c r="X22" s="96"/>
      <c r="Y22" s="96"/>
      <c r="Z22" s="93">
        <f>(M22+T22)/2-IF($V22=1,0.5,IF($V22=2,1.5,0))</f>
        <v>60.82954545454545</v>
      </c>
      <c r="AA22" s="98" t="s">
        <v>73</v>
      </c>
    </row>
    <row r="23" spans="1:27" s="97" customFormat="1" ht="39" customHeight="1">
      <c r="A23" s="90">
        <v>5</v>
      </c>
      <c r="B23" s="91"/>
      <c r="C23" s="62"/>
      <c r="D23" s="284" t="s">
        <v>174</v>
      </c>
      <c r="E23" s="285"/>
      <c r="F23" s="286" t="s">
        <v>8</v>
      </c>
      <c r="G23" s="287" t="s">
        <v>175</v>
      </c>
      <c r="H23" s="285" t="s">
        <v>154</v>
      </c>
      <c r="I23" s="286" t="s">
        <v>155</v>
      </c>
      <c r="J23" s="286" t="s">
        <v>149</v>
      </c>
      <c r="K23" s="288" t="s">
        <v>156</v>
      </c>
      <c r="L23" s="92">
        <v>132.5</v>
      </c>
      <c r="M23" s="93">
        <f>L23/2.2-IF($W23=1,0.5,IF($W23=2,1,0))</f>
        <v>60.22727272727272</v>
      </c>
      <c r="N23" s="69">
        <f>RANK(M23,M$18:M$23,0)</f>
        <v>6</v>
      </c>
      <c r="O23" s="94">
        <v>6.4</v>
      </c>
      <c r="P23" s="94">
        <v>6.1</v>
      </c>
      <c r="Q23" s="94">
        <v>5.7</v>
      </c>
      <c r="R23" s="94">
        <v>6</v>
      </c>
      <c r="S23" s="92">
        <f>O23+P23+Q23+R23</f>
        <v>24.2</v>
      </c>
      <c r="T23" s="93">
        <f>S23/0.4-IF($W23=1,0.5,IF($W23=2,1,0))</f>
        <v>60.49999999999999</v>
      </c>
      <c r="U23" s="69">
        <f>RANK(T23,T$18:T$23,0)</f>
        <v>6</v>
      </c>
      <c r="V23" s="95"/>
      <c r="W23" s="95"/>
      <c r="X23" s="96"/>
      <c r="Y23" s="96"/>
      <c r="Z23" s="93">
        <f>(M23+T23)/2-IF($V23=1,0.5,IF($V23=2,1.5,0))</f>
        <v>60.36363636363636</v>
      </c>
      <c r="AA23" s="98" t="s">
        <v>73</v>
      </c>
    </row>
    <row r="24" spans="1:27" s="97" customFormat="1" ht="39" customHeight="1">
      <c r="A24" s="257"/>
      <c r="B24" s="249"/>
      <c r="C24" s="149"/>
      <c r="D24" s="150"/>
      <c r="E24" s="151"/>
      <c r="F24" s="152"/>
      <c r="G24" s="153"/>
      <c r="H24" s="151"/>
      <c r="I24" s="152"/>
      <c r="J24" s="152"/>
      <c r="K24" s="154"/>
      <c r="L24" s="259"/>
      <c r="M24" s="258"/>
      <c r="N24" s="157"/>
      <c r="O24" s="247"/>
      <c r="P24" s="247"/>
      <c r="Q24" s="247"/>
      <c r="R24" s="247"/>
      <c r="S24" s="259"/>
      <c r="T24" s="258"/>
      <c r="U24" s="157"/>
      <c r="V24" s="251"/>
      <c r="W24" s="251"/>
      <c r="X24" s="254"/>
      <c r="Y24" s="254"/>
      <c r="Z24" s="258"/>
      <c r="AA24" s="256"/>
    </row>
    <row r="25" spans="1:22" s="100" customFormat="1" ht="18.75" customHeight="1">
      <c r="A25" s="99"/>
      <c r="D25" s="252" t="s">
        <v>16</v>
      </c>
      <c r="E25" s="252"/>
      <c r="F25" s="252"/>
      <c r="G25" s="252"/>
      <c r="H25" s="253" t="s">
        <v>79</v>
      </c>
      <c r="I25" s="260"/>
      <c r="J25" s="250"/>
      <c r="K25" s="261"/>
      <c r="L25" s="147"/>
      <c r="M25" s="116"/>
      <c r="N25" s="116"/>
      <c r="O25" s="117"/>
      <c r="P25" s="117"/>
      <c r="Q25" s="117"/>
      <c r="R25" s="117"/>
      <c r="S25" s="117"/>
      <c r="T25" s="117"/>
      <c r="U25" s="112"/>
      <c r="V25" s="112"/>
    </row>
    <row r="26" spans="1:22" s="100" customFormat="1" ht="42" customHeight="1">
      <c r="A26" s="99"/>
      <c r="D26" s="252"/>
      <c r="E26" s="252"/>
      <c r="F26" s="252"/>
      <c r="G26" s="252"/>
      <c r="H26" s="253"/>
      <c r="I26" s="260"/>
      <c r="J26" s="250"/>
      <c r="K26" s="261"/>
      <c r="L26" s="147"/>
      <c r="M26" s="116"/>
      <c r="N26" s="116"/>
      <c r="O26" s="117"/>
      <c r="P26" s="117"/>
      <c r="Q26" s="117"/>
      <c r="R26" s="117"/>
      <c r="S26" s="117"/>
      <c r="T26" s="117"/>
      <c r="U26" s="112"/>
      <c r="V26" s="112"/>
    </row>
    <row r="27" spans="1:22" s="100" customFormat="1" ht="18.75" customHeight="1">
      <c r="A27" s="99"/>
      <c r="D27" s="252" t="s">
        <v>9</v>
      </c>
      <c r="E27" s="252"/>
      <c r="F27" s="252"/>
      <c r="G27" s="252"/>
      <c r="H27" s="253" t="s">
        <v>80</v>
      </c>
      <c r="I27" s="260"/>
      <c r="J27" s="250"/>
      <c r="K27" s="261"/>
      <c r="L27" s="147"/>
      <c r="M27" s="116"/>
      <c r="N27" s="116"/>
      <c r="O27" s="117"/>
      <c r="P27" s="117"/>
      <c r="Q27" s="117"/>
      <c r="R27" s="117"/>
      <c r="S27" s="117"/>
      <c r="T27" s="117"/>
      <c r="U27" s="112"/>
      <c r="V27" s="112"/>
    </row>
  </sheetData>
  <sheetProtection/>
  <mergeCells count="28">
    <mergeCell ref="A17:AA17"/>
    <mergeCell ref="A12:AA12"/>
    <mergeCell ref="A5:AA5"/>
    <mergeCell ref="A6:AA6"/>
    <mergeCell ref="A9:A11"/>
    <mergeCell ref="B9:B11"/>
    <mergeCell ref="C9:C11"/>
    <mergeCell ref="A1:AA1"/>
    <mergeCell ref="A2:AA2"/>
    <mergeCell ref="A3:AA3"/>
    <mergeCell ref="A4:AA4"/>
    <mergeCell ref="AA9:AA11"/>
    <mergeCell ref="H9:H11"/>
    <mergeCell ref="I9:I11"/>
    <mergeCell ref="K9:K11"/>
    <mergeCell ref="L9:N9"/>
    <mergeCell ref="O9:U9"/>
    <mergeCell ref="L10:N10"/>
    <mergeCell ref="Y9:Y11"/>
    <mergeCell ref="Z9:Z11"/>
    <mergeCell ref="D9:D11"/>
    <mergeCell ref="E9:E11"/>
    <mergeCell ref="F9:F11"/>
    <mergeCell ref="O10:U10"/>
    <mergeCell ref="V9:V11"/>
    <mergeCell ref="W9:W11"/>
    <mergeCell ref="X9:X11"/>
    <mergeCell ref="G9:G11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view="pageBreakPreview" zoomScale="80" zoomScaleNormal="60" zoomScaleSheetLayoutView="80" zoomScalePageLayoutView="0" workbookViewId="0" topLeftCell="A1">
      <selection activeCell="O11" sqref="O11"/>
    </sheetView>
  </sheetViews>
  <sheetFormatPr defaultColWidth="9.140625" defaultRowHeight="12.75"/>
  <cols>
    <col min="1" max="1" width="5.57421875" style="123" customWidth="1"/>
    <col min="2" max="3" width="4.7109375" style="123" hidden="1" customWidth="1"/>
    <col min="4" max="4" width="19.00390625" style="123" customWidth="1"/>
    <col min="5" max="5" width="10.421875" style="123" customWidth="1"/>
    <col min="6" max="6" width="5.8515625" style="123" customWidth="1"/>
    <col min="7" max="7" width="35.28125" style="123" customWidth="1"/>
    <col min="8" max="8" width="13.421875" style="123" customWidth="1"/>
    <col min="9" max="9" width="16.57421875" style="123" customWidth="1"/>
    <col min="10" max="10" width="12.7109375" style="123" hidden="1" customWidth="1"/>
    <col min="11" max="11" width="23.8515625" style="123" customWidth="1"/>
    <col min="12" max="12" width="8.00390625" style="142" customWidth="1"/>
    <col min="13" max="13" width="10.57421875" style="143" customWidth="1"/>
    <col min="14" max="14" width="6.8515625" style="123" customWidth="1"/>
    <col min="15" max="15" width="6.8515625" style="142" customWidth="1"/>
    <col min="16" max="16" width="6.8515625" style="143" customWidth="1"/>
    <col min="17" max="17" width="6.8515625" style="123" customWidth="1"/>
    <col min="18" max="18" width="6.8515625" style="142" customWidth="1"/>
    <col min="19" max="19" width="8.7109375" style="143" customWidth="1"/>
    <col min="20" max="20" width="10.57421875" style="123" customWidth="1"/>
    <col min="21" max="21" width="5.7109375" style="123" customWidth="1"/>
    <col min="22" max="23" width="4.421875" style="123" customWidth="1"/>
    <col min="24" max="24" width="4.421875" style="123" hidden="1" customWidth="1"/>
    <col min="25" max="25" width="4.421875" style="143" hidden="1" customWidth="1"/>
    <col min="26" max="26" width="11.57421875" style="123" customWidth="1"/>
    <col min="27" max="27" width="8.421875" style="123" customWidth="1"/>
    <col min="28" max="16384" width="9.140625" style="123" customWidth="1"/>
  </cols>
  <sheetData>
    <row r="1" spans="1:27" ht="80.25" customHeight="1">
      <c r="A1" s="235" t="s">
        <v>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2" spans="1:27" ht="18" customHeight="1">
      <c r="A2" s="234" t="s">
        <v>70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27" s="124" customFormat="1" ht="15.75" customHeight="1">
      <c r="A3" s="238" t="s">
        <v>72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27" s="125" customFormat="1" ht="23.25" customHeight="1">
      <c r="A4" s="202" t="s">
        <v>26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</row>
    <row r="5" spans="1:27" s="126" customFormat="1" ht="27" customHeight="1">
      <c r="A5" s="239" t="s">
        <v>238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</row>
    <row r="6" spans="1:27" s="144" customFormat="1" ht="18.75" customHeight="1">
      <c r="A6" s="229" t="s">
        <v>300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</row>
    <row r="7" spans="1:26" ht="3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s="132" customFormat="1" ht="15" customHeight="1">
      <c r="A8" s="75" t="s">
        <v>77</v>
      </c>
      <c r="B8" s="127"/>
      <c r="C8" s="127"/>
      <c r="D8" s="128"/>
      <c r="E8" s="128"/>
      <c r="F8" s="128"/>
      <c r="G8" s="128"/>
      <c r="H8" s="128"/>
      <c r="I8" s="129"/>
      <c r="J8" s="129"/>
      <c r="K8" s="127"/>
      <c r="L8" s="130"/>
      <c r="M8" s="131"/>
      <c r="O8" s="130"/>
      <c r="P8" s="133"/>
      <c r="R8" s="130"/>
      <c r="S8" s="133"/>
      <c r="Y8" s="61"/>
      <c r="Z8" s="61" t="s">
        <v>76</v>
      </c>
    </row>
    <row r="9" spans="1:27" ht="19.5" customHeight="1">
      <c r="A9" s="220" t="s">
        <v>25</v>
      </c>
      <c r="B9" s="217" t="s">
        <v>43</v>
      </c>
      <c r="C9" s="230" t="s">
        <v>12</v>
      </c>
      <c r="D9" s="219" t="s">
        <v>14</v>
      </c>
      <c r="E9" s="219" t="s">
        <v>3</v>
      </c>
      <c r="F9" s="220" t="s">
        <v>13</v>
      </c>
      <c r="G9" s="219" t="s">
        <v>15</v>
      </c>
      <c r="H9" s="219" t="s">
        <v>3</v>
      </c>
      <c r="I9" s="219" t="s">
        <v>4</v>
      </c>
      <c r="J9" s="104"/>
      <c r="K9" s="219" t="s">
        <v>6</v>
      </c>
      <c r="L9" s="228" t="s">
        <v>40</v>
      </c>
      <c r="M9" s="228"/>
      <c r="N9" s="228"/>
      <c r="O9" s="221" t="s">
        <v>37</v>
      </c>
      <c r="P9" s="222"/>
      <c r="Q9" s="222"/>
      <c r="R9" s="222"/>
      <c r="S9" s="222"/>
      <c r="T9" s="222"/>
      <c r="U9" s="223"/>
      <c r="V9" s="217" t="s">
        <v>19</v>
      </c>
      <c r="W9" s="225" t="s">
        <v>52</v>
      </c>
      <c r="X9" s="220"/>
      <c r="Y9" s="217" t="s">
        <v>44</v>
      </c>
      <c r="Z9" s="218" t="s">
        <v>21</v>
      </c>
      <c r="AA9" s="218" t="s">
        <v>22</v>
      </c>
    </row>
    <row r="10" spans="1:27" ht="19.5" customHeight="1">
      <c r="A10" s="220"/>
      <c r="B10" s="217"/>
      <c r="C10" s="231"/>
      <c r="D10" s="219"/>
      <c r="E10" s="219"/>
      <c r="F10" s="220"/>
      <c r="G10" s="219"/>
      <c r="H10" s="219"/>
      <c r="I10" s="219"/>
      <c r="J10" s="104"/>
      <c r="K10" s="219"/>
      <c r="L10" s="228" t="s">
        <v>45</v>
      </c>
      <c r="M10" s="228"/>
      <c r="N10" s="228"/>
      <c r="O10" s="221" t="s">
        <v>46</v>
      </c>
      <c r="P10" s="222"/>
      <c r="Q10" s="222"/>
      <c r="R10" s="222"/>
      <c r="S10" s="222"/>
      <c r="T10" s="222"/>
      <c r="U10" s="223"/>
      <c r="V10" s="224"/>
      <c r="W10" s="226"/>
      <c r="X10" s="220"/>
      <c r="Y10" s="217"/>
      <c r="Z10" s="218"/>
      <c r="AA10" s="218"/>
    </row>
    <row r="11" spans="1:27" ht="83.25" customHeight="1">
      <c r="A11" s="220"/>
      <c r="B11" s="217"/>
      <c r="C11" s="232"/>
      <c r="D11" s="219"/>
      <c r="E11" s="219"/>
      <c r="F11" s="220"/>
      <c r="G11" s="219"/>
      <c r="H11" s="219"/>
      <c r="I11" s="219"/>
      <c r="J11" s="104"/>
      <c r="K11" s="219"/>
      <c r="L11" s="87" t="s">
        <v>23</v>
      </c>
      <c r="M11" s="88" t="s">
        <v>24</v>
      </c>
      <c r="N11" s="87" t="s">
        <v>25</v>
      </c>
      <c r="O11" s="89" t="s">
        <v>47</v>
      </c>
      <c r="P11" s="89" t="s">
        <v>48</v>
      </c>
      <c r="Q11" s="89" t="s">
        <v>49</v>
      </c>
      <c r="R11" s="89" t="s">
        <v>50</v>
      </c>
      <c r="S11" s="88" t="s">
        <v>23</v>
      </c>
      <c r="T11" s="87" t="s">
        <v>24</v>
      </c>
      <c r="U11" s="87" t="s">
        <v>25</v>
      </c>
      <c r="V11" s="217"/>
      <c r="W11" s="227"/>
      <c r="X11" s="220"/>
      <c r="Y11" s="217"/>
      <c r="Z11" s="218"/>
      <c r="AA11" s="218"/>
    </row>
    <row r="12" spans="1:27" s="97" customFormat="1" ht="39" customHeight="1">
      <c r="A12" s="90">
        <v>1</v>
      </c>
      <c r="B12" s="91"/>
      <c r="C12" s="62"/>
      <c r="D12" s="317" t="s">
        <v>222</v>
      </c>
      <c r="E12" s="318" t="s">
        <v>223</v>
      </c>
      <c r="F12" s="319" t="s">
        <v>8</v>
      </c>
      <c r="G12" s="320" t="s">
        <v>224</v>
      </c>
      <c r="H12" s="318" t="s">
        <v>225</v>
      </c>
      <c r="I12" s="319" t="s">
        <v>89</v>
      </c>
      <c r="J12" s="319" t="s">
        <v>226</v>
      </c>
      <c r="K12" s="321" t="s">
        <v>121</v>
      </c>
      <c r="L12" s="92">
        <v>181.5</v>
      </c>
      <c r="M12" s="93">
        <f>L12/2.7-IF($W12=1,0.5,IF($W12=2,1,0))</f>
        <v>67.22222222222221</v>
      </c>
      <c r="N12" s="69">
        <f>RANK(M12,M$12:M$17,0)</f>
        <v>1</v>
      </c>
      <c r="O12" s="94">
        <v>7.1</v>
      </c>
      <c r="P12" s="94">
        <v>7</v>
      </c>
      <c r="Q12" s="94">
        <v>7</v>
      </c>
      <c r="R12" s="94">
        <v>7</v>
      </c>
      <c r="S12" s="92">
        <f>O12+P12+Q12+R12</f>
        <v>28.1</v>
      </c>
      <c r="T12" s="93">
        <f>S12/0.4-IF($W12=1,0.5,IF($W12=2,1,0))</f>
        <v>70.25</v>
      </c>
      <c r="U12" s="69">
        <f>RANK(T12,T$12:T$17,0)</f>
        <v>1</v>
      </c>
      <c r="V12" s="95"/>
      <c r="W12" s="95"/>
      <c r="X12" s="96"/>
      <c r="Y12" s="96"/>
      <c r="Z12" s="93">
        <f>(M12+T12)/2-IF($V12=1,0.5,IF($V12=2,1.5,0))</f>
        <v>68.73611111111111</v>
      </c>
      <c r="AA12" s="98" t="s">
        <v>73</v>
      </c>
    </row>
    <row r="13" spans="1:27" s="97" customFormat="1" ht="39" customHeight="1">
      <c r="A13" s="90">
        <v>2</v>
      </c>
      <c r="B13" s="91"/>
      <c r="C13" s="62"/>
      <c r="D13" s="317" t="s">
        <v>110</v>
      </c>
      <c r="E13" s="280" t="s">
        <v>111</v>
      </c>
      <c r="F13" s="281">
        <v>2</v>
      </c>
      <c r="G13" s="282" t="s">
        <v>227</v>
      </c>
      <c r="H13" s="280" t="s">
        <v>228</v>
      </c>
      <c r="I13" s="281" t="s">
        <v>229</v>
      </c>
      <c r="J13" s="281" t="s">
        <v>226</v>
      </c>
      <c r="K13" s="283" t="s">
        <v>128</v>
      </c>
      <c r="L13" s="92">
        <v>181</v>
      </c>
      <c r="M13" s="93">
        <f>L13/2.7-IF($W13=1,0.5,IF($W13=2,1,0))</f>
        <v>67.03703703703704</v>
      </c>
      <c r="N13" s="69">
        <f>RANK(M13,M$12:M$17,0)</f>
        <v>2</v>
      </c>
      <c r="O13" s="94">
        <v>6.8</v>
      </c>
      <c r="P13" s="94">
        <v>7</v>
      </c>
      <c r="Q13" s="94">
        <v>7.2</v>
      </c>
      <c r="R13" s="94">
        <v>7</v>
      </c>
      <c r="S13" s="92">
        <f>O13+P13+Q13+R13</f>
        <v>28</v>
      </c>
      <c r="T13" s="93">
        <f>S13/0.4-IF($W13=1,0.5,IF($W13=2,1,0))</f>
        <v>70</v>
      </c>
      <c r="U13" s="69">
        <f>RANK(T13,T$12:T$17,0)</f>
        <v>2</v>
      </c>
      <c r="V13" s="95"/>
      <c r="W13" s="95"/>
      <c r="X13" s="96"/>
      <c r="Y13" s="96"/>
      <c r="Z13" s="93">
        <f>(M13+T13)/2-IF($V13=1,0.5,IF($V13=2,1.5,0))</f>
        <v>68.51851851851852</v>
      </c>
      <c r="AA13" s="98" t="s">
        <v>73</v>
      </c>
    </row>
    <row r="14" spans="1:27" s="97" customFormat="1" ht="39" customHeight="1">
      <c r="A14" s="90">
        <v>3</v>
      </c>
      <c r="B14" s="91"/>
      <c r="C14" s="62"/>
      <c r="D14" s="279" t="s">
        <v>222</v>
      </c>
      <c r="E14" s="280" t="s">
        <v>223</v>
      </c>
      <c r="F14" s="281" t="s">
        <v>8</v>
      </c>
      <c r="G14" s="282" t="s">
        <v>230</v>
      </c>
      <c r="H14" s="280" t="s">
        <v>231</v>
      </c>
      <c r="I14" s="281" t="s">
        <v>232</v>
      </c>
      <c r="J14" s="281" t="s">
        <v>34</v>
      </c>
      <c r="K14" s="283" t="s">
        <v>121</v>
      </c>
      <c r="L14" s="92">
        <v>178</v>
      </c>
      <c r="M14" s="93">
        <f>L14/2.7-IF($W14=1,0.5,IF($W14=2,1,0))</f>
        <v>65.92592592592592</v>
      </c>
      <c r="N14" s="69">
        <f>RANK(M14,M$12:M$17,0)</f>
        <v>3</v>
      </c>
      <c r="O14" s="94">
        <v>7.1</v>
      </c>
      <c r="P14" s="94">
        <v>6.9</v>
      </c>
      <c r="Q14" s="94">
        <v>7</v>
      </c>
      <c r="R14" s="94">
        <v>6.9</v>
      </c>
      <c r="S14" s="92">
        <f>O14+P14+Q14+R14</f>
        <v>27.9</v>
      </c>
      <c r="T14" s="93">
        <f>S14/0.4-IF($W14=1,0.5,IF($W14=2,1,0))</f>
        <v>69.74999999999999</v>
      </c>
      <c r="U14" s="69">
        <f>RANK(T14,T$12:T$17,0)</f>
        <v>3</v>
      </c>
      <c r="V14" s="95"/>
      <c r="W14" s="95"/>
      <c r="X14" s="96"/>
      <c r="Y14" s="96"/>
      <c r="Z14" s="93">
        <f>(M14+T14)/2-IF($V14=1,0.5,IF($V14=2,1.5,0))</f>
        <v>67.83796296296296</v>
      </c>
      <c r="AA14" s="98" t="s">
        <v>73</v>
      </c>
    </row>
    <row r="15" spans="1:27" s="97" customFormat="1" ht="39" customHeight="1">
      <c r="A15" s="90">
        <v>4</v>
      </c>
      <c r="B15" s="91"/>
      <c r="C15" s="62"/>
      <c r="D15" s="279" t="s">
        <v>137</v>
      </c>
      <c r="E15" s="280" t="s">
        <v>138</v>
      </c>
      <c r="F15" s="281" t="s">
        <v>139</v>
      </c>
      <c r="G15" s="282" t="s">
        <v>140</v>
      </c>
      <c r="H15" s="280" t="s">
        <v>141</v>
      </c>
      <c r="I15" s="281" t="s">
        <v>142</v>
      </c>
      <c r="J15" s="281" t="s">
        <v>90</v>
      </c>
      <c r="K15" s="283" t="s">
        <v>143</v>
      </c>
      <c r="L15" s="92">
        <v>178</v>
      </c>
      <c r="M15" s="93">
        <f>L15/2.7-IF($W15=1,0.5,IF($W15=2,1,0))</f>
        <v>65.92592592592592</v>
      </c>
      <c r="N15" s="69">
        <f>RANK(M15,M$12:M$17,0)</f>
        <v>3</v>
      </c>
      <c r="O15" s="94">
        <v>7</v>
      </c>
      <c r="P15" s="94">
        <v>6.9</v>
      </c>
      <c r="Q15" s="94">
        <v>7</v>
      </c>
      <c r="R15" s="94">
        <v>6.9</v>
      </c>
      <c r="S15" s="92">
        <f>O15+P15+Q15+R15</f>
        <v>27.799999999999997</v>
      </c>
      <c r="T15" s="93">
        <f>S15/0.4-IF($W15=1,0.5,IF($W15=2,1,0))</f>
        <v>69.49999999999999</v>
      </c>
      <c r="U15" s="69">
        <f>RANK(T15,T$12:T$17,0)</f>
        <v>4</v>
      </c>
      <c r="V15" s="95"/>
      <c r="W15" s="95"/>
      <c r="X15" s="96"/>
      <c r="Y15" s="96"/>
      <c r="Z15" s="93">
        <f>(M15+T15)/2-IF($V15=1,0.5,IF($V15=2,1.5,0))</f>
        <v>67.71296296296296</v>
      </c>
      <c r="AA15" s="98" t="s">
        <v>73</v>
      </c>
    </row>
    <row r="16" spans="1:27" s="97" customFormat="1" ht="39" customHeight="1">
      <c r="A16" s="90">
        <v>5</v>
      </c>
      <c r="B16" s="91"/>
      <c r="C16" s="62"/>
      <c r="D16" s="85" t="s">
        <v>220</v>
      </c>
      <c r="E16" s="290" t="s">
        <v>211</v>
      </c>
      <c r="F16" s="291">
        <v>2</v>
      </c>
      <c r="G16" s="292" t="s">
        <v>221</v>
      </c>
      <c r="H16" s="290" t="s">
        <v>213</v>
      </c>
      <c r="I16" s="291" t="s">
        <v>214</v>
      </c>
      <c r="J16" s="291" t="s">
        <v>214</v>
      </c>
      <c r="K16" s="293" t="s">
        <v>215</v>
      </c>
      <c r="L16" s="92">
        <v>166.5</v>
      </c>
      <c r="M16" s="93">
        <f>L16/2.7-IF($W16=1,0.5,IF($W16=2,1,0))</f>
        <v>61.666666666666664</v>
      </c>
      <c r="N16" s="69">
        <f>RANK(M16,M$12:M$17,0)</f>
        <v>5</v>
      </c>
      <c r="O16" s="94">
        <v>6.9</v>
      </c>
      <c r="P16" s="94">
        <v>6.5</v>
      </c>
      <c r="Q16" s="94">
        <v>6.6</v>
      </c>
      <c r="R16" s="94">
        <v>6.7</v>
      </c>
      <c r="S16" s="92">
        <f>O16+P16+Q16+R16</f>
        <v>26.7</v>
      </c>
      <c r="T16" s="93">
        <f>S16/0.4-IF($W16=1,0.5,IF($W16=2,1,0))</f>
        <v>66.75</v>
      </c>
      <c r="U16" s="69">
        <f>RANK(T16,T$12:T$17,0)</f>
        <v>5</v>
      </c>
      <c r="V16" s="95"/>
      <c r="W16" s="95"/>
      <c r="X16" s="96"/>
      <c r="Y16" s="96"/>
      <c r="Z16" s="93">
        <f>(M16+T16)/2-IF($V16=1,0.5,IF($V16=2,1.5,0))</f>
        <v>64.20833333333333</v>
      </c>
      <c r="AA16" s="98" t="s">
        <v>73</v>
      </c>
    </row>
    <row r="17" spans="1:27" s="97" customFormat="1" ht="39" customHeight="1">
      <c r="A17" s="90">
        <v>6</v>
      </c>
      <c r="B17" s="91"/>
      <c r="C17" s="62"/>
      <c r="D17" s="312" t="s">
        <v>168</v>
      </c>
      <c r="E17" s="313" t="s">
        <v>169</v>
      </c>
      <c r="F17" s="314" t="s">
        <v>8</v>
      </c>
      <c r="G17" s="315" t="s">
        <v>170</v>
      </c>
      <c r="H17" s="313" t="s">
        <v>171</v>
      </c>
      <c r="I17" s="314" t="s">
        <v>172</v>
      </c>
      <c r="J17" s="314" t="s">
        <v>34</v>
      </c>
      <c r="K17" s="316" t="s">
        <v>173</v>
      </c>
      <c r="L17" s="92">
        <v>163.5</v>
      </c>
      <c r="M17" s="93">
        <f>L17/2.7-IF($W17=1,0.5,IF($W17=2,1,0))</f>
        <v>60.55555555555555</v>
      </c>
      <c r="N17" s="69">
        <f>RANK(M17,M$12:M$17,0)</f>
        <v>6</v>
      </c>
      <c r="O17" s="94">
        <v>6.3</v>
      </c>
      <c r="P17" s="94">
        <v>6.1</v>
      </c>
      <c r="Q17" s="94">
        <v>6.5</v>
      </c>
      <c r="R17" s="94">
        <v>6.3</v>
      </c>
      <c r="S17" s="92">
        <f>O17+P17+Q17+R17</f>
        <v>25.2</v>
      </c>
      <c r="T17" s="93">
        <f>S17/0.4-IF($W17=1,0.5,IF($W17=2,1,0))</f>
        <v>62.99999999999999</v>
      </c>
      <c r="U17" s="69">
        <f>RANK(T17,T$12:T$17,0)</f>
        <v>6</v>
      </c>
      <c r="V17" s="95"/>
      <c r="W17" s="95"/>
      <c r="X17" s="96"/>
      <c r="Y17" s="96"/>
      <c r="Z17" s="93">
        <f>(M17+T17)/2-IF($V17=1,0.5,IF($V17=2,1.5,0))</f>
        <v>61.77777777777777</v>
      </c>
      <c r="AA17" s="98" t="s">
        <v>73</v>
      </c>
    </row>
    <row r="18" spans="1:26" s="141" customFormat="1" ht="40.5" customHeight="1">
      <c r="A18" s="134"/>
      <c r="B18" s="135"/>
      <c r="C18" s="31"/>
      <c r="D18" s="40"/>
      <c r="E18" s="6"/>
      <c r="F18" s="7"/>
      <c r="G18" s="8"/>
      <c r="H18" s="41"/>
      <c r="I18" s="42"/>
      <c r="J18" s="7"/>
      <c r="K18" s="9"/>
      <c r="L18" s="136"/>
      <c r="M18" s="137"/>
      <c r="N18" s="138"/>
      <c r="O18" s="136"/>
      <c r="P18" s="137"/>
      <c r="Q18" s="138"/>
      <c r="R18" s="136"/>
      <c r="S18" s="137"/>
      <c r="T18" s="138"/>
      <c r="U18" s="138"/>
      <c r="V18" s="138"/>
      <c r="W18" s="136"/>
      <c r="X18" s="139"/>
      <c r="Y18" s="137"/>
      <c r="Z18" s="140"/>
    </row>
    <row r="19" spans="1:22" s="252" customFormat="1" ht="18.75" customHeight="1">
      <c r="A19" s="263"/>
      <c r="D19" s="252" t="s">
        <v>16</v>
      </c>
      <c r="H19" s="253" t="s">
        <v>79</v>
      </c>
      <c r="I19" s="260"/>
      <c r="J19" s="250"/>
      <c r="K19" s="261"/>
      <c r="L19" s="261"/>
      <c r="M19" s="298"/>
      <c r="N19" s="298"/>
      <c r="O19" s="299"/>
      <c r="P19" s="299"/>
      <c r="Q19" s="299"/>
      <c r="R19" s="299"/>
      <c r="S19" s="299"/>
      <c r="T19" s="299"/>
      <c r="U19" s="300"/>
      <c r="V19" s="300"/>
    </row>
    <row r="20" spans="1:22" s="252" customFormat="1" ht="42" customHeight="1">
      <c r="A20" s="263"/>
      <c r="H20" s="253"/>
      <c r="I20" s="260"/>
      <c r="J20" s="250"/>
      <c r="K20" s="261"/>
      <c r="L20" s="261"/>
      <c r="M20" s="298"/>
      <c r="N20" s="298"/>
      <c r="O20" s="299"/>
      <c r="P20" s="299"/>
      <c r="Q20" s="299"/>
      <c r="R20" s="299"/>
      <c r="S20" s="299"/>
      <c r="T20" s="299"/>
      <c r="U20" s="300"/>
      <c r="V20" s="300"/>
    </row>
    <row r="21" spans="1:22" s="252" customFormat="1" ht="18.75" customHeight="1">
      <c r="A21" s="263"/>
      <c r="D21" s="252" t="s">
        <v>9</v>
      </c>
      <c r="H21" s="253" t="s">
        <v>80</v>
      </c>
      <c r="I21" s="260"/>
      <c r="J21" s="250"/>
      <c r="K21" s="261"/>
      <c r="L21" s="261"/>
      <c r="M21" s="298"/>
      <c r="N21" s="298"/>
      <c r="O21" s="299"/>
      <c r="P21" s="299"/>
      <c r="Q21" s="299"/>
      <c r="R21" s="299"/>
      <c r="S21" s="299"/>
      <c r="T21" s="299"/>
      <c r="U21" s="300"/>
      <c r="V21" s="300"/>
    </row>
    <row r="22" spans="1:26" s="141" customFormat="1" ht="40.5" customHeight="1">
      <c r="A22" s="134"/>
      <c r="B22" s="135"/>
      <c r="C22" s="31"/>
      <c r="D22" s="40"/>
      <c r="E22" s="6"/>
      <c r="F22" s="7"/>
      <c r="G22" s="8"/>
      <c r="H22" s="41"/>
      <c r="I22" s="42"/>
      <c r="J22" s="7"/>
      <c r="K22" s="9"/>
      <c r="L22" s="136"/>
      <c r="M22" s="137"/>
      <c r="N22" s="138"/>
      <c r="O22" s="136"/>
      <c r="P22" s="137"/>
      <c r="Q22" s="138"/>
      <c r="R22" s="136"/>
      <c r="S22" s="137"/>
      <c r="T22" s="138"/>
      <c r="U22" s="138"/>
      <c r="V22" s="138"/>
      <c r="W22" s="136"/>
      <c r="X22" s="139"/>
      <c r="Y22" s="137"/>
      <c r="Z22" s="140"/>
    </row>
  </sheetData>
  <sheetProtection/>
  <mergeCells count="26">
    <mergeCell ref="A9:A11"/>
    <mergeCell ref="B9:B11"/>
    <mergeCell ref="Z9:Z11"/>
    <mergeCell ref="D9:D11"/>
    <mergeCell ref="E9:E11"/>
    <mergeCell ref="F9:F11"/>
    <mergeCell ref="O10:U10"/>
    <mergeCell ref="V9:V11"/>
    <mergeCell ref="W9:W11"/>
    <mergeCell ref="X9:X11"/>
    <mergeCell ref="A1:AA1"/>
    <mergeCell ref="A2:AA2"/>
    <mergeCell ref="A3:AA3"/>
    <mergeCell ref="A4:AA4"/>
    <mergeCell ref="A5:AA5"/>
    <mergeCell ref="A6:AA6"/>
    <mergeCell ref="C9:C11"/>
    <mergeCell ref="AA9:AA11"/>
    <mergeCell ref="G9:G11"/>
    <mergeCell ref="H9:H11"/>
    <mergeCell ref="I9:I11"/>
    <mergeCell ref="K9:K11"/>
    <mergeCell ref="L10:N10"/>
    <mergeCell ref="Y9:Y11"/>
    <mergeCell ref="L9:N9"/>
    <mergeCell ref="O9:U9"/>
  </mergeCells>
  <printOptions/>
  <pageMargins left="0.5118110236220472" right="0.4330708661417323" top="0.23" bottom="0.15748031496062992" header="0.2362204724409449" footer="0.15748031496062992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80" zoomScaleSheetLayoutView="80" zoomScalePageLayoutView="0" workbookViewId="0" topLeftCell="A1">
      <selection activeCell="A15" sqref="A15:AA15"/>
    </sheetView>
  </sheetViews>
  <sheetFormatPr defaultColWidth="9.140625" defaultRowHeight="12.75"/>
  <cols>
    <col min="1" max="1" width="5.00390625" style="11" customWidth="1"/>
    <col min="2" max="3" width="4.7109375" style="11" hidden="1" customWidth="1"/>
    <col min="4" max="4" width="19.8515625" style="11" customWidth="1"/>
    <col min="5" max="5" width="10.00390625" style="11" customWidth="1"/>
    <col min="6" max="6" width="5.421875" style="11" customWidth="1"/>
    <col min="7" max="7" width="37.57421875" style="11" customWidth="1"/>
    <col min="8" max="8" width="10.7109375" style="11" customWidth="1"/>
    <col min="9" max="9" width="16.00390625" style="11" customWidth="1"/>
    <col min="10" max="10" width="12.7109375" style="11" hidden="1" customWidth="1"/>
    <col min="11" max="11" width="24.00390625" style="11" customWidth="1"/>
    <col min="12" max="12" width="7.421875" style="38" customWidth="1"/>
    <col min="13" max="13" width="8.7109375" style="39" customWidth="1"/>
    <col min="14" max="14" width="3.8515625" style="11" customWidth="1"/>
    <col min="15" max="15" width="6.421875" style="38" customWidth="1"/>
    <col min="16" max="16" width="8.7109375" style="39" customWidth="1"/>
    <col min="17" max="17" width="3.7109375" style="11" customWidth="1"/>
    <col min="18" max="18" width="6.421875" style="38" customWidth="1"/>
    <col min="19" max="19" width="8.7109375" style="39" customWidth="1"/>
    <col min="20" max="20" width="3.7109375" style="11" customWidth="1"/>
    <col min="21" max="22" width="4.8515625" style="11" customWidth="1"/>
    <col min="23" max="23" width="8.8515625" style="11" customWidth="1"/>
    <col min="24" max="24" width="10.140625" style="11" hidden="1" customWidth="1"/>
    <col min="25" max="25" width="9.7109375" style="39" customWidth="1"/>
    <col min="26" max="26" width="8.00390625" style="11" customWidth="1"/>
    <col min="27" max="16384" width="9.140625" style="11" customWidth="1"/>
  </cols>
  <sheetData>
    <row r="1" spans="1:26" ht="73.5" customHeight="1">
      <c r="A1" s="198" t="s">
        <v>83</v>
      </c>
      <c r="B1" s="233"/>
      <c r="C1" s="233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26" ht="42" customHeight="1">
      <c r="A2" s="197" t="s">
        <v>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s="12" customFormat="1" ht="18" customHeight="1">
      <c r="A3" s="201" t="s">
        <v>72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6" s="13" customFormat="1" ht="18" customHeight="1">
      <c r="A4" s="202" t="s">
        <v>26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</row>
    <row r="5" spans="1:26" s="14" customFormat="1" ht="18" customHeight="1">
      <c r="A5" s="204" t="s">
        <v>263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</row>
    <row r="6" spans="1:26" s="14" customFormat="1" ht="2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</row>
    <row r="7" spans="1:26" s="76" customFormat="1" ht="18" customHeight="1">
      <c r="A7" s="200" t="s">
        <v>299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20" customFormat="1" ht="15" customHeight="1">
      <c r="A9" s="75" t="s">
        <v>77</v>
      </c>
      <c r="B9" s="15"/>
      <c r="C9" s="15"/>
      <c r="D9" s="16"/>
      <c r="E9" s="16"/>
      <c r="F9" s="16"/>
      <c r="G9" s="16"/>
      <c r="H9" s="16"/>
      <c r="I9" s="17"/>
      <c r="J9" s="17"/>
      <c r="K9" s="15"/>
      <c r="L9" s="18"/>
      <c r="M9" s="19"/>
      <c r="O9" s="18"/>
      <c r="P9" s="21"/>
      <c r="R9" s="18"/>
      <c r="S9" s="21"/>
      <c r="Y9" s="61" t="s">
        <v>76</v>
      </c>
      <c r="Z9" s="22"/>
    </row>
    <row r="10" spans="1:26" s="23" customFormat="1" ht="19.5" customHeight="1">
      <c r="A10" s="209" t="s">
        <v>25</v>
      </c>
      <c r="B10" s="207" t="s">
        <v>2</v>
      </c>
      <c r="C10" s="213" t="s">
        <v>12</v>
      </c>
      <c r="D10" s="203" t="s">
        <v>14</v>
      </c>
      <c r="E10" s="203" t="s">
        <v>3</v>
      </c>
      <c r="F10" s="209" t="s">
        <v>13</v>
      </c>
      <c r="G10" s="203" t="s">
        <v>15</v>
      </c>
      <c r="H10" s="203" t="s">
        <v>3</v>
      </c>
      <c r="I10" s="203" t="s">
        <v>4</v>
      </c>
      <c r="J10" s="1"/>
      <c r="K10" s="203" t="s">
        <v>6</v>
      </c>
      <c r="L10" s="206" t="s">
        <v>17</v>
      </c>
      <c r="M10" s="206"/>
      <c r="N10" s="206"/>
      <c r="O10" s="206" t="s">
        <v>18</v>
      </c>
      <c r="P10" s="206"/>
      <c r="Q10" s="206"/>
      <c r="R10" s="206" t="s">
        <v>37</v>
      </c>
      <c r="S10" s="206"/>
      <c r="T10" s="206"/>
      <c r="U10" s="215" t="s">
        <v>19</v>
      </c>
      <c r="V10" s="213" t="s">
        <v>52</v>
      </c>
      <c r="W10" s="209" t="s">
        <v>20</v>
      </c>
      <c r="X10" s="207" t="s">
        <v>58</v>
      </c>
      <c r="Y10" s="208" t="s">
        <v>21</v>
      </c>
      <c r="Z10" s="240" t="s">
        <v>22</v>
      </c>
    </row>
    <row r="11" spans="1:26" s="23" customFormat="1" ht="48.75" customHeight="1">
      <c r="A11" s="209"/>
      <c r="B11" s="207"/>
      <c r="C11" s="214"/>
      <c r="D11" s="203"/>
      <c r="E11" s="203"/>
      <c r="F11" s="209"/>
      <c r="G11" s="203"/>
      <c r="H11" s="203"/>
      <c r="I11" s="203"/>
      <c r="J11" s="1"/>
      <c r="K11" s="203"/>
      <c r="L11" s="24" t="s">
        <v>23</v>
      </c>
      <c r="M11" s="25" t="s">
        <v>24</v>
      </c>
      <c r="N11" s="26" t="s">
        <v>25</v>
      </c>
      <c r="O11" s="24" t="s">
        <v>23</v>
      </c>
      <c r="P11" s="25" t="s">
        <v>24</v>
      </c>
      <c r="Q11" s="26" t="s">
        <v>25</v>
      </c>
      <c r="R11" s="24" t="s">
        <v>23</v>
      </c>
      <c r="S11" s="25" t="s">
        <v>24</v>
      </c>
      <c r="T11" s="26" t="s">
        <v>25</v>
      </c>
      <c r="U11" s="216"/>
      <c r="V11" s="214"/>
      <c r="W11" s="209"/>
      <c r="X11" s="207"/>
      <c r="Y11" s="208"/>
      <c r="Z11" s="241"/>
    </row>
    <row r="12" spans="1:27" s="97" customFormat="1" ht="39" customHeight="1">
      <c r="A12" s="262" t="s">
        <v>304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48"/>
    </row>
    <row r="13" spans="1:26" s="73" customFormat="1" ht="42.75" customHeight="1">
      <c r="A13" s="66">
        <v>1</v>
      </c>
      <c r="B13" s="27"/>
      <c r="C13" s="62"/>
      <c r="D13" s="307" t="s">
        <v>240</v>
      </c>
      <c r="E13" s="308"/>
      <c r="F13" s="309" t="s">
        <v>8</v>
      </c>
      <c r="G13" s="310" t="s">
        <v>241</v>
      </c>
      <c r="H13" s="308" t="s">
        <v>242</v>
      </c>
      <c r="I13" s="309" t="s">
        <v>243</v>
      </c>
      <c r="J13" s="309" t="s">
        <v>243</v>
      </c>
      <c r="K13" s="311" t="s">
        <v>91</v>
      </c>
      <c r="L13" s="67">
        <v>107</v>
      </c>
      <c r="M13" s="68">
        <f>L13/1.7-IF($U13=1,0.5,IF($U13=2,1.5,0))-IF($V13=1,0.5,IF($V13=2,1,0))</f>
        <v>62.94117647058824</v>
      </c>
      <c r="N13" s="69">
        <f>RANK(M13,M$13:M$18,0)</f>
        <v>4</v>
      </c>
      <c r="O13" s="67">
        <v>109</v>
      </c>
      <c r="P13" s="68">
        <f>O13/1.7-IF($U13=1,0.5,IF($U13=2,1.5,0))-IF($V13=1,0.5,IF($V13=2,1,0))</f>
        <v>64.11764705882354</v>
      </c>
      <c r="Q13" s="69">
        <f>RANK(P13,P$13:P$18,0)</f>
        <v>3</v>
      </c>
      <c r="R13" s="67">
        <v>112</v>
      </c>
      <c r="S13" s="68">
        <f>R13/1.7-IF($U13=1,0.5,IF($U13=2,1.5,0))-IF($V13=1,0.5,IF($V13=2,1,0))</f>
        <v>65.88235294117648</v>
      </c>
      <c r="T13" s="69">
        <f>RANK(S13,S$13:S$18,0)</f>
        <v>4</v>
      </c>
      <c r="U13" s="70"/>
      <c r="V13" s="70"/>
      <c r="W13" s="67">
        <f>L13+O13+R13</f>
        <v>328</v>
      </c>
      <c r="X13" s="106"/>
      <c r="Y13" s="68">
        <f>ROUND(SUM(M13,P13,S13)/3,3)</f>
        <v>64.314</v>
      </c>
      <c r="Z13" s="77" t="s">
        <v>73</v>
      </c>
    </row>
    <row r="14" spans="1:26" s="73" customFormat="1" ht="42.75" customHeight="1">
      <c r="A14" s="66">
        <v>2</v>
      </c>
      <c r="B14" s="27"/>
      <c r="C14" s="62"/>
      <c r="D14" s="307" t="s">
        <v>239</v>
      </c>
      <c r="E14" s="308"/>
      <c r="F14" s="309" t="s">
        <v>8</v>
      </c>
      <c r="G14" s="310" t="s">
        <v>217</v>
      </c>
      <c r="H14" s="308" t="s">
        <v>218</v>
      </c>
      <c r="I14" s="309" t="s">
        <v>219</v>
      </c>
      <c r="J14" s="309" t="s">
        <v>188</v>
      </c>
      <c r="K14" s="311" t="s">
        <v>91</v>
      </c>
      <c r="L14" s="67">
        <v>104</v>
      </c>
      <c r="M14" s="68">
        <f>L14/1.7-IF($U14=1,0.5,IF($U14=2,1.5,0))-IF($V14=1,0.5,IF($V14=2,1,0))</f>
        <v>61.1764705882353</v>
      </c>
      <c r="N14" s="69">
        <f>RANK(M14,M$13:M$18,0)</f>
        <v>5</v>
      </c>
      <c r="O14" s="67">
        <v>103.5</v>
      </c>
      <c r="P14" s="68">
        <f>O14/1.7-IF($U14=1,0.5,IF($U14=2,1.5,0))-IF($V14=1,0.5,IF($V14=2,1,0))</f>
        <v>60.88235294117647</v>
      </c>
      <c r="Q14" s="69">
        <f>RANK(P14,P$13:P$18,0)</f>
        <v>5</v>
      </c>
      <c r="R14" s="67">
        <v>104</v>
      </c>
      <c r="S14" s="68">
        <f>R14/1.7-IF($U14=1,0.5,IF($U14=2,1.5,0))-IF($V14=1,0.5,IF($V14=2,1,0))</f>
        <v>61.1764705882353</v>
      </c>
      <c r="T14" s="69">
        <f>RANK(S14,S$13:S$18,0)</f>
        <v>5</v>
      </c>
      <c r="U14" s="70"/>
      <c r="V14" s="70"/>
      <c r="W14" s="67">
        <f>L14+O14+R14</f>
        <v>311.5</v>
      </c>
      <c r="X14" s="106"/>
      <c r="Y14" s="68">
        <f>ROUND(SUM(M14,P14,S14)/3,3)</f>
        <v>61.078</v>
      </c>
      <c r="Z14" s="77" t="s">
        <v>73</v>
      </c>
    </row>
    <row r="15" spans="1:27" s="97" customFormat="1" ht="39" customHeight="1">
      <c r="A15" s="262" t="s">
        <v>235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48"/>
    </row>
    <row r="16" spans="1:26" s="73" customFormat="1" ht="42.75" customHeight="1">
      <c r="A16" s="66">
        <v>1</v>
      </c>
      <c r="B16" s="27"/>
      <c r="C16" s="62"/>
      <c r="D16" s="317" t="s">
        <v>246</v>
      </c>
      <c r="E16" s="318" t="s">
        <v>206</v>
      </c>
      <c r="F16" s="319" t="s">
        <v>8</v>
      </c>
      <c r="G16" s="320" t="s">
        <v>247</v>
      </c>
      <c r="H16" s="318" t="s">
        <v>208</v>
      </c>
      <c r="I16" s="319" t="s">
        <v>209</v>
      </c>
      <c r="J16" s="319" t="s">
        <v>119</v>
      </c>
      <c r="K16" s="311" t="s">
        <v>121</v>
      </c>
      <c r="L16" s="67">
        <v>116.5</v>
      </c>
      <c r="M16" s="68">
        <f>L16/1.7-IF($U16=1,0.5,IF($U16=2,1.5,0))-IF($V16=1,0.5,IF($V16=2,1,0))</f>
        <v>68.52941176470588</v>
      </c>
      <c r="N16" s="69">
        <f>RANK(M16,M$13:M$18,0)</f>
        <v>2</v>
      </c>
      <c r="O16" s="67">
        <v>114</v>
      </c>
      <c r="P16" s="68">
        <f>O16/1.7-IF($U16=1,0.5,IF($U16=2,1.5,0))-IF($V16=1,0.5,IF($V16=2,1,0))</f>
        <v>67.05882352941177</v>
      </c>
      <c r="Q16" s="69">
        <f>RANK(P16,P$13:P$18,0)</f>
        <v>1</v>
      </c>
      <c r="R16" s="67">
        <v>117</v>
      </c>
      <c r="S16" s="68">
        <f>R16/1.7-IF($U16=1,0.5,IF($U16=2,1.5,0))-IF($V16=1,0.5,IF($V16=2,1,0))</f>
        <v>68.82352941176471</v>
      </c>
      <c r="T16" s="69">
        <f>RANK(S16,S$13:S$18,0)</f>
        <v>1</v>
      </c>
      <c r="U16" s="70"/>
      <c r="V16" s="70"/>
      <c r="W16" s="67">
        <f>L16+O16+R16</f>
        <v>347.5</v>
      </c>
      <c r="X16" s="106"/>
      <c r="Y16" s="68">
        <f>ROUND(SUM(M16,P16,S16)/3,3)</f>
        <v>68.137</v>
      </c>
      <c r="Z16" s="77" t="s">
        <v>73</v>
      </c>
    </row>
    <row r="17" spans="1:26" s="73" customFormat="1" ht="42.75" customHeight="1">
      <c r="A17" s="66">
        <v>2</v>
      </c>
      <c r="B17" s="27"/>
      <c r="C17" s="62"/>
      <c r="D17" s="325" t="s">
        <v>244</v>
      </c>
      <c r="E17" s="323" t="s">
        <v>177</v>
      </c>
      <c r="F17" s="324" t="s">
        <v>8</v>
      </c>
      <c r="G17" s="322" t="s">
        <v>245</v>
      </c>
      <c r="H17" s="323" t="s">
        <v>181</v>
      </c>
      <c r="I17" s="324" t="s">
        <v>182</v>
      </c>
      <c r="J17" s="324" t="s">
        <v>119</v>
      </c>
      <c r="K17" s="321" t="s">
        <v>121</v>
      </c>
      <c r="L17" s="67">
        <v>117</v>
      </c>
      <c r="M17" s="68">
        <f>L17/1.7-IF($U17=1,0.5,IF($U17=2,1.5,0))-IF($V17=1,0.5,IF($V17=2,1,0))</f>
        <v>68.82352941176471</v>
      </c>
      <c r="N17" s="69">
        <f>RANK(M17,M$13:M$18,0)</f>
        <v>1</v>
      </c>
      <c r="O17" s="67">
        <v>109.5</v>
      </c>
      <c r="P17" s="68">
        <f>O17/1.7-IF($U17=1,0.5,IF($U17=2,1.5,0))-IF($V17=1,0.5,IF($V17=2,1,0))</f>
        <v>64.41176470588235</v>
      </c>
      <c r="Q17" s="69">
        <f>RANK(P17,P$13:P$18,0)</f>
        <v>2</v>
      </c>
      <c r="R17" s="67">
        <v>116</v>
      </c>
      <c r="S17" s="68">
        <f>R17/1.7-IF($U17=1,0.5,IF($U17=2,1.5,0))-IF($V17=1,0.5,IF($V17=2,1,0))</f>
        <v>68.23529411764706</v>
      </c>
      <c r="T17" s="69">
        <f>RANK(S17,S$13:S$18,0)</f>
        <v>2</v>
      </c>
      <c r="U17" s="70"/>
      <c r="V17" s="70"/>
      <c r="W17" s="67">
        <f>L17+O17+R17</f>
        <v>342.5</v>
      </c>
      <c r="X17" s="106"/>
      <c r="Y17" s="68">
        <f>ROUND(SUM(M17,P17,S17)/3,3)</f>
        <v>67.157</v>
      </c>
      <c r="Z17" s="77" t="s">
        <v>73</v>
      </c>
    </row>
    <row r="18" spans="1:26" s="73" customFormat="1" ht="42.75" customHeight="1">
      <c r="A18" s="66">
        <v>3</v>
      </c>
      <c r="B18" s="27"/>
      <c r="C18" s="62"/>
      <c r="D18" s="317" t="s">
        <v>248</v>
      </c>
      <c r="E18" s="318"/>
      <c r="F18" s="319" t="s">
        <v>8</v>
      </c>
      <c r="G18" s="320" t="s">
        <v>249</v>
      </c>
      <c r="H18" s="318" t="s">
        <v>250</v>
      </c>
      <c r="I18" s="319" t="s">
        <v>251</v>
      </c>
      <c r="J18" s="319" t="s">
        <v>188</v>
      </c>
      <c r="K18" s="321" t="s">
        <v>91</v>
      </c>
      <c r="L18" s="67">
        <v>112.5</v>
      </c>
      <c r="M18" s="68">
        <f>L18/1.7-IF($U18=1,0.5,IF($U18=2,1.5,0))-IF($V18=1,0.5,IF($V18=2,1,0))</f>
        <v>66.17647058823529</v>
      </c>
      <c r="N18" s="69">
        <f>RANK(M18,M$13:M$18,0)</f>
        <v>3</v>
      </c>
      <c r="O18" s="67">
        <v>106</v>
      </c>
      <c r="P18" s="68">
        <f>O18/1.7-IF($U18=1,0.5,IF($U18=2,1.5,0))-IF($V18=1,0.5,IF($V18=2,1,0))</f>
        <v>62.35294117647059</v>
      </c>
      <c r="Q18" s="69">
        <f>RANK(P18,P$13:P$18,0)</f>
        <v>4</v>
      </c>
      <c r="R18" s="67">
        <v>113.5</v>
      </c>
      <c r="S18" s="68">
        <f>R18/1.7-IF($U18=1,0.5,IF($U18=2,1.5,0))-IF($V18=1,0.5,IF($V18=2,1,0))</f>
        <v>66.76470588235294</v>
      </c>
      <c r="T18" s="69">
        <f>RANK(S18,S$13:S$18,0)</f>
        <v>3</v>
      </c>
      <c r="U18" s="70"/>
      <c r="V18" s="70"/>
      <c r="W18" s="67">
        <f>L18+O18+R18</f>
        <v>332</v>
      </c>
      <c r="X18" s="106"/>
      <c r="Y18" s="68">
        <f>ROUND(SUM(M18,P18,S18)/3,3)</f>
        <v>65.098</v>
      </c>
      <c r="Z18" s="77" t="s">
        <v>73</v>
      </c>
    </row>
    <row r="19" spans="1:26" s="28" customFormat="1" ht="40.5" customHeight="1">
      <c r="A19" s="29"/>
      <c r="B19" s="30"/>
      <c r="C19" s="31"/>
      <c r="D19" s="40"/>
      <c r="E19" s="6"/>
      <c r="F19" s="7"/>
      <c r="G19" s="8"/>
      <c r="H19" s="41"/>
      <c r="I19" s="42"/>
      <c r="J19" s="7"/>
      <c r="K19" s="9"/>
      <c r="L19" s="32"/>
      <c r="M19" s="33"/>
      <c r="N19" s="34"/>
      <c r="O19" s="32"/>
      <c r="P19" s="33"/>
      <c r="Q19" s="34"/>
      <c r="R19" s="32"/>
      <c r="S19" s="33"/>
      <c r="T19" s="34"/>
      <c r="U19" s="34"/>
      <c r="V19" s="34"/>
      <c r="W19" s="32"/>
      <c r="X19" s="35"/>
      <c r="Y19" s="33"/>
      <c r="Z19" s="36"/>
    </row>
    <row r="20" spans="1:22" s="252" customFormat="1" ht="18.75" customHeight="1">
      <c r="A20" s="263"/>
      <c r="D20" s="252" t="s">
        <v>16</v>
      </c>
      <c r="H20" s="253" t="s">
        <v>79</v>
      </c>
      <c r="I20" s="260"/>
      <c r="J20" s="250"/>
      <c r="K20" s="261"/>
      <c r="L20" s="261"/>
      <c r="M20" s="298"/>
      <c r="N20" s="298"/>
      <c r="O20" s="299"/>
      <c r="P20" s="299"/>
      <c r="Q20" s="299"/>
      <c r="R20" s="299"/>
      <c r="S20" s="299"/>
      <c r="T20" s="299"/>
      <c r="U20" s="300"/>
      <c r="V20" s="300"/>
    </row>
    <row r="21" spans="1:22" s="252" customFormat="1" ht="42" customHeight="1">
      <c r="A21" s="263"/>
      <c r="H21" s="253"/>
      <c r="I21" s="260"/>
      <c r="J21" s="250"/>
      <c r="K21" s="261"/>
      <c r="L21" s="261"/>
      <c r="M21" s="298"/>
      <c r="N21" s="298"/>
      <c r="O21" s="299"/>
      <c r="P21" s="299"/>
      <c r="Q21" s="299"/>
      <c r="R21" s="299"/>
      <c r="S21" s="299"/>
      <c r="T21" s="299"/>
      <c r="U21" s="300"/>
      <c r="V21" s="300"/>
    </row>
    <row r="22" spans="1:22" s="252" customFormat="1" ht="18.75" customHeight="1">
      <c r="A22" s="263"/>
      <c r="D22" s="252" t="s">
        <v>9</v>
      </c>
      <c r="H22" s="253" t="s">
        <v>80</v>
      </c>
      <c r="I22" s="260"/>
      <c r="J22" s="250"/>
      <c r="K22" s="261"/>
      <c r="L22" s="261"/>
      <c r="M22" s="298"/>
      <c r="N22" s="298"/>
      <c r="O22" s="299"/>
      <c r="P22" s="299"/>
      <c r="Q22" s="299"/>
      <c r="R22" s="299"/>
      <c r="S22" s="299"/>
      <c r="T22" s="299"/>
      <c r="U22" s="300"/>
      <c r="V22" s="300"/>
    </row>
    <row r="23" spans="1:26" s="28" customFormat="1" ht="56.25" customHeight="1">
      <c r="A23" s="29"/>
      <c r="B23" s="30"/>
      <c r="C23" s="31"/>
      <c r="D23" s="40"/>
      <c r="E23" s="6"/>
      <c r="F23" s="7"/>
      <c r="G23" s="8"/>
      <c r="H23" s="41"/>
      <c r="I23" s="42"/>
      <c r="J23" s="7"/>
      <c r="K23" s="9"/>
      <c r="L23" s="32"/>
      <c r="M23" s="33"/>
      <c r="N23" s="34"/>
      <c r="O23" s="32"/>
      <c r="P23" s="33"/>
      <c r="Q23" s="34"/>
      <c r="R23" s="32"/>
      <c r="S23" s="33"/>
      <c r="T23" s="34"/>
      <c r="U23" s="34"/>
      <c r="V23" s="34"/>
      <c r="W23" s="32"/>
      <c r="X23" s="35"/>
      <c r="Y23" s="33"/>
      <c r="Z23" s="36"/>
    </row>
  </sheetData>
  <sheetProtection/>
  <mergeCells count="28">
    <mergeCell ref="A12:AA12"/>
    <mergeCell ref="A15:AA15"/>
    <mergeCell ref="A7:Z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6:Z6"/>
    <mergeCell ref="A1:Z1"/>
    <mergeCell ref="A2:Z2"/>
    <mergeCell ref="A3:Z3"/>
    <mergeCell ref="A4:Z4"/>
    <mergeCell ref="A5:Z5"/>
    <mergeCell ref="Y10:Y11"/>
    <mergeCell ref="Z10:Z11"/>
    <mergeCell ref="K10:K11"/>
    <mergeCell ref="L10:N10"/>
    <mergeCell ref="W10:W11"/>
    <mergeCell ref="X10:X11"/>
    <mergeCell ref="O10:Q10"/>
    <mergeCell ref="R10:T10"/>
    <mergeCell ref="U10:U11"/>
    <mergeCell ref="V10:V11"/>
  </mergeCells>
  <printOptions/>
  <pageMargins left="0.5" right="0.4" top="0.41" bottom="0.15748031496062992" header="0.2362204724409449" footer="0.15748031496062992"/>
  <pageSetup fitToHeight="0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1">
      <selection activeCell="F4" sqref="F4"/>
    </sheetView>
  </sheetViews>
  <sheetFormatPr defaultColWidth="8.8515625" defaultRowHeight="12.75"/>
  <cols>
    <col min="1" max="1" width="28.00390625" style="47" customWidth="1"/>
    <col min="2" max="2" width="19.28125" style="47" customWidth="1"/>
    <col min="3" max="3" width="12.7109375" style="47" customWidth="1"/>
    <col min="4" max="4" width="25.00390625" style="47" customWidth="1"/>
    <col min="5" max="5" width="21.421875" style="47" customWidth="1"/>
    <col min="6" max="16384" width="8.8515625" style="47" customWidth="1"/>
  </cols>
  <sheetData>
    <row r="1" spans="1:12" ht="71.25" customHeight="1">
      <c r="A1" s="244" t="s">
        <v>83</v>
      </c>
      <c r="B1" s="244"/>
      <c r="C1" s="244"/>
      <c r="D1" s="244"/>
      <c r="E1" s="244"/>
      <c r="F1" s="59"/>
      <c r="G1" s="59"/>
      <c r="H1" s="59"/>
      <c r="I1" s="59"/>
      <c r="J1" s="59"/>
      <c r="K1" s="59"/>
      <c r="L1" s="59"/>
    </row>
    <row r="2" spans="1:10" ht="36.75" customHeight="1">
      <c r="A2" s="245" t="s">
        <v>305</v>
      </c>
      <c r="B2" s="245"/>
      <c r="C2" s="245"/>
      <c r="D2" s="245"/>
      <c r="E2" s="245"/>
      <c r="F2" s="46"/>
      <c r="G2" s="46"/>
      <c r="H2" s="46"/>
      <c r="I2" s="46"/>
      <c r="J2" s="46"/>
    </row>
    <row r="3" ht="21.75" customHeight="1">
      <c r="A3" s="48" t="s">
        <v>27</v>
      </c>
    </row>
    <row r="4" spans="1:5" ht="21.75" customHeight="1">
      <c r="A4" s="83" t="s">
        <v>77</v>
      </c>
      <c r="B4" s="84"/>
      <c r="C4" s="84"/>
      <c r="D4" s="84"/>
      <c r="E4" s="61" t="s">
        <v>76</v>
      </c>
    </row>
    <row r="5" spans="1:5" ht="21.75" customHeight="1">
      <c r="A5" s="49" t="s">
        <v>28</v>
      </c>
      <c r="B5" s="63" t="s">
        <v>29</v>
      </c>
      <c r="C5" s="63" t="s">
        <v>30</v>
      </c>
      <c r="D5" s="63" t="s">
        <v>31</v>
      </c>
      <c r="E5" s="63" t="s">
        <v>32</v>
      </c>
    </row>
    <row r="6" spans="1:5" ht="36.75" customHeight="1">
      <c r="A6" s="50" t="s">
        <v>16</v>
      </c>
      <c r="B6" s="50" t="s">
        <v>252</v>
      </c>
      <c r="C6" s="50" t="s">
        <v>253</v>
      </c>
      <c r="D6" s="50" t="s">
        <v>254</v>
      </c>
      <c r="E6" s="50"/>
    </row>
    <row r="7" spans="1:5" ht="36.75" customHeight="1">
      <c r="A7" s="64" t="s">
        <v>56</v>
      </c>
      <c r="B7" s="50" t="s">
        <v>255</v>
      </c>
      <c r="C7" s="50" t="s">
        <v>256</v>
      </c>
      <c r="D7" s="50" t="s">
        <v>254</v>
      </c>
      <c r="E7" s="63"/>
    </row>
    <row r="8" spans="1:5" ht="36.75" customHeight="1">
      <c r="A8" s="64" t="s">
        <v>56</v>
      </c>
      <c r="B8" s="50" t="s">
        <v>257</v>
      </c>
      <c r="C8" s="50" t="s">
        <v>256</v>
      </c>
      <c r="D8" s="50" t="s">
        <v>258</v>
      </c>
      <c r="E8" s="63"/>
    </row>
    <row r="9" spans="1:5" s="74" customFormat="1" ht="36.75" customHeight="1">
      <c r="A9" s="64" t="s">
        <v>41</v>
      </c>
      <c r="B9" s="50" t="s">
        <v>259</v>
      </c>
      <c r="C9" s="50" t="s">
        <v>256</v>
      </c>
      <c r="D9" s="50" t="s">
        <v>254</v>
      </c>
      <c r="E9" s="63"/>
    </row>
    <row r="10" spans="1:5" ht="36.75" customHeight="1">
      <c r="A10" s="64" t="s">
        <v>9</v>
      </c>
      <c r="B10" s="50" t="s">
        <v>260</v>
      </c>
      <c r="C10" s="50" t="s">
        <v>261</v>
      </c>
      <c r="D10" s="50" t="s">
        <v>254</v>
      </c>
      <c r="E10" s="63"/>
    </row>
    <row r="11" spans="1:5" ht="36.75" customHeight="1">
      <c r="A11" s="64" t="s">
        <v>53</v>
      </c>
      <c r="B11" s="50" t="s">
        <v>257</v>
      </c>
      <c r="C11" s="50" t="s">
        <v>256</v>
      </c>
      <c r="D11" s="50" t="s">
        <v>258</v>
      </c>
      <c r="E11" s="63"/>
    </row>
    <row r="12" spans="1:5" ht="36.75" customHeight="1">
      <c r="A12" s="64" t="s">
        <v>33</v>
      </c>
      <c r="B12" s="50" t="s">
        <v>260</v>
      </c>
      <c r="C12" s="50" t="s">
        <v>262</v>
      </c>
      <c r="D12" s="50" t="s">
        <v>258</v>
      </c>
      <c r="E12" s="63"/>
    </row>
    <row r="15" spans="1:5" ht="12.75">
      <c r="A15" s="4"/>
      <c r="B15" s="5"/>
      <c r="C15" s="4"/>
      <c r="D15" s="4"/>
      <c r="E15" s="4"/>
    </row>
    <row r="16" spans="1:5" ht="12.75">
      <c r="A16" s="4" t="s">
        <v>36</v>
      </c>
      <c r="B16" s="5"/>
      <c r="C16" s="101" t="s">
        <v>79</v>
      </c>
      <c r="D16" s="101"/>
      <c r="E16" s="4"/>
    </row>
    <row r="17" spans="1:5" ht="17.25" customHeight="1">
      <c r="A17" s="4"/>
      <c r="B17" s="5"/>
      <c r="D17" s="4"/>
      <c r="E17" s="4"/>
    </row>
    <row r="18" spans="1:12" ht="84.75" customHeight="1">
      <c r="A18" s="244" t="s">
        <v>83</v>
      </c>
      <c r="B18" s="244"/>
      <c r="C18" s="244"/>
      <c r="D18" s="244"/>
      <c r="E18" s="59"/>
      <c r="F18" s="59"/>
      <c r="G18" s="59"/>
      <c r="H18" s="59"/>
      <c r="I18" s="59"/>
      <c r="J18" s="59"/>
      <c r="K18" s="59"/>
      <c r="L18" s="59"/>
    </row>
    <row r="19" spans="1:10" ht="94.5" customHeight="1">
      <c r="A19" s="245" t="s">
        <v>306</v>
      </c>
      <c r="B19" s="245"/>
      <c r="C19" s="245"/>
      <c r="D19" s="245"/>
      <c r="E19" s="245"/>
      <c r="F19" s="46"/>
      <c r="G19" s="46"/>
      <c r="H19" s="46"/>
      <c r="I19" s="46"/>
      <c r="J19" s="46"/>
    </row>
    <row r="20" spans="1:4" ht="21.75" customHeight="1">
      <c r="A20" s="246" t="s">
        <v>42</v>
      </c>
      <c r="B20" s="246"/>
      <c r="C20" s="246"/>
      <c r="D20" s="246"/>
    </row>
    <row r="21" spans="1:5" ht="33" customHeight="1">
      <c r="A21" s="83" t="s">
        <v>77</v>
      </c>
      <c r="B21" s="82"/>
      <c r="C21" s="82"/>
      <c r="D21" s="61" t="s">
        <v>76</v>
      </c>
      <c r="E21" s="61"/>
    </row>
    <row r="22" spans="1:4" ht="30" customHeight="1">
      <c r="A22" s="49" t="s">
        <v>28</v>
      </c>
      <c r="B22" s="103" t="s">
        <v>29</v>
      </c>
      <c r="C22" s="103" t="s">
        <v>30</v>
      </c>
      <c r="D22" s="103" t="s">
        <v>31</v>
      </c>
    </row>
    <row r="23" spans="1:4" ht="36.75" customHeight="1">
      <c r="A23" s="50" t="s">
        <v>16</v>
      </c>
      <c r="B23" s="50" t="s">
        <v>252</v>
      </c>
      <c r="C23" s="50" t="s">
        <v>253</v>
      </c>
      <c r="D23" s="50" t="s">
        <v>254</v>
      </c>
    </row>
    <row r="24" spans="1:4" ht="36.75" customHeight="1">
      <c r="A24" s="64" t="s">
        <v>56</v>
      </c>
      <c r="B24" s="50" t="s">
        <v>255</v>
      </c>
      <c r="C24" s="50" t="s">
        <v>256</v>
      </c>
      <c r="D24" s="50" t="s">
        <v>254</v>
      </c>
    </row>
    <row r="25" spans="1:4" ht="36.75" customHeight="1">
      <c r="A25" s="64" t="s">
        <v>56</v>
      </c>
      <c r="B25" s="50" t="s">
        <v>257</v>
      </c>
      <c r="C25" s="50" t="s">
        <v>256</v>
      </c>
      <c r="D25" s="50" t="s">
        <v>258</v>
      </c>
    </row>
    <row r="26" spans="1:4" ht="36.75" customHeight="1">
      <c r="A26" s="64" t="s">
        <v>41</v>
      </c>
      <c r="B26" s="50" t="s">
        <v>259</v>
      </c>
      <c r="C26" s="50" t="s">
        <v>256</v>
      </c>
      <c r="D26" s="50" t="s">
        <v>254</v>
      </c>
    </row>
    <row r="27" spans="1:4" s="74" customFormat="1" ht="36.75" customHeight="1">
      <c r="A27" s="64" t="s">
        <v>9</v>
      </c>
      <c r="B27" s="50" t="s">
        <v>260</v>
      </c>
      <c r="C27" s="50" t="s">
        <v>261</v>
      </c>
      <c r="D27" s="50" t="s">
        <v>254</v>
      </c>
    </row>
    <row r="28" spans="1:4" s="74" customFormat="1" ht="36.75" customHeight="1">
      <c r="A28" s="64" t="s">
        <v>53</v>
      </c>
      <c r="B28" s="50" t="s">
        <v>257</v>
      </c>
      <c r="C28" s="50" t="s">
        <v>256</v>
      </c>
      <c r="D28" s="50" t="s">
        <v>258</v>
      </c>
    </row>
    <row r="29" spans="1:4" ht="36.75" customHeight="1">
      <c r="A29" s="64" t="s">
        <v>33</v>
      </c>
      <c r="B29" s="50" t="s">
        <v>260</v>
      </c>
      <c r="C29" s="50" t="s">
        <v>262</v>
      </c>
      <c r="D29" s="50" t="s">
        <v>258</v>
      </c>
    </row>
    <row r="30" spans="1:4" ht="24" customHeight="1">
      <c r="A30" s="102"/>
      <c r="B30" s="4"/>
      <c r="C30" s="4"/>
      <c r="D30" s="4"/>
    </row>
    <row r="31" spans="1:3" ht="24" customHeight="1">
      <c r="A31" s="4" t="s">
        <v>36</v>
      </c>
      <c r="B31" s="101"/>
      <c r="C31" s="101" t="s">
        <v>79</v>
      </c>
    </row>
    <row r="32" spans="1:5" ht="24" customHeight="1">
      <c r="A32" s="4"/>
      <c r="B32" s="5"/>
      <c r="C32" s="101"/>
      <c r="D32" s="4"/>
      <c r="E32" s="4"/>
    </row>
    <row r="33" spans="1:5" ht="24" customHeight="1">
      <c r="A33" s="37" t="s">
        <v>9</v>
      </c>
      <c r="B33" s="10"/>
      <c r="C33" s="101" t="s">
        <v>80</v>
      </c>
      <c r="D33" s="10"/>
      <c r="E33" s="4"/>
    </row>
  </sheetData>
  <sheetProtection/>
  <mergeCells count="5">
    <mergeCell ref="A1:E1"/>
    <mergeCell ref="A2:E2"/>
    <mergeCell ref="A20:D20"/>
    <mergeCell ref="A18:D18"/>
    <mergeCell ref="A19:E19"/>
  </mergeCells>
  <printOptions/>
  <pageMargins left="0.7874015748031497" right="0.4330708661417323" top="0.35433070866141736" bottom="0.7480314960629921" header="0.31496062992125984" footer="0.31496062992125984"/>
  <pageSetup horizontalDpi="600" verticalDpi="600" orientation="portrait" paperSize="9" scale="85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Katerina</cp:lastModifiedBy>
  <cp:lastPrinted>2023-03-25T17:11:05Z</cp:lastPrinted>
  <dcterms:created xsi:type="dcterms:W3CDTF">2015-04-26T07:55:09Z</dcterms:created>
  <dcterms:modified xsi:type="dcterms:W3CDTF">2023-03-25T17:21:17Z</dcterms:modified>
  <cp:category/>
  <cp:version/>
  <cp:contentType/>
  <cp:contentStatus/>
</cp:coreProperties>
</file>